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水道チーム\060　管理Ｔ\100　水道事業(経理）\01共通業務\02予算書・決算資料\00決算書作成資料\経営分析表公表\H30決算数値公表\20200115_Fw【1月31日(金)〆切】 公営企業に係る「経営比較分析表」の分析等について（照会）\提出資料\"/>
    </mc:Choice>
  </mc:AlternateContent>
  <workbookProtection workbookAlgorithmName="SHA-512" workbookHashValue="30PSvl96U8mHNspf/0UcewjijumK+5KX6oJxtFBp3XQCsaCVvLkgOy5kdmKNdwtxBgtbXFEw7TnmMiaoYMZIyg==" workbookSaltValue="Y9hwq+tnLRX+TlnnWL19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<sst xmlns="http://schemas.openxmlformats.org/spreadsheetml/2006/main" count="220" uniqueCount="108">
  <si>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</si>
  <si>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</si>
  <si>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</si>
  <si>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</si>
  <si>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</si>
  <si>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</si>
  <si>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</si>
  <si>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</si>
  <si>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</si>
  <si>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</si>
  <si>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</si>
  <si>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</si>
  <si>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</si>
  <si>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</si>
  <si>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</si>
  <si>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</si>
  <si>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</si>
  <si>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</si>
  <si>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</si>
  <si>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</si>
  <si>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</si>
  <si>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</si>
  <si>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</si>
  <si>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</si>
  <si>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</si>
  <si>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</si>
  <si>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</si>
  <si>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</si>
  <si>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</si>
  <si>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</si>
  <si>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</si>
  <si>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</si>
  <si>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</si>
  <si>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</si>
  <si>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</si>
  <si>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</si>
  <si>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</si>
  <si>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</si>
  <si>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</si>
  <si>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</si>
  <si>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</si>
  <si>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</si>
  <si>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</si>
  <si>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</si>
  <si>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</si>
  <si>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</si>
  <si>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</si>
  <si>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</si>
  <si>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</si>
  <si>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</si>
  <si>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</si>
  <si>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</si>
  <si>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</si>
  <si>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</si>
  <si>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</si>
  <si>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</si>
  <si>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</si>
  <si>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</si>
  <si>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</si>
  <si>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</si>
  <si>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</si>
  <si>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</si>
  <si>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</si>
  <si>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</si>
  <si>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</si>
  <si>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</si>
  <si>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</si>
  <si>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</si>
  <si>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</si>
  <si>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</si>
  <si>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</si>
  <si>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</si>
  <si>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</si>
  <si>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</si>
  <si>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</si>
  <si>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</si>
  <si>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</si>
  <si>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</si>
  <si>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</si>
  <si>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</si>
  <si>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</si>
  <si>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</si>
  <si>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</si>
  <si>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</si>
  <si>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</si>
  <si>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</si>
  <si>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</si>
  <si>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</si>
  <si>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</si>
  <si>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</si>
  <si>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</si>
  <si>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</si>
  <si>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</si>
  <si>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播磨町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</si>
  <si>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</si>
  <si>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</si>
  <si>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</si>
  <si>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</si>
  <si>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</si>
  <si>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</si>
  <si>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</si>
  <si>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</si>
  <si>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</si>
  <si>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</si>
  <si>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</si>
  <si>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と比較して、高い状況にありますが、浄水施設や取水施設（深井戸）、導配水設備などの老朽化が進んでいることによるもので、資産の長寿命化を図りながら、計画的に更新を行う必要があります。②管路経年化率については、人口急増期の昭和50年代に集中的に布設した配水管が法定耐用年数の40年を経過し始めたことから一気に上昇しており、今後もその傾向が続く見込みです。③管路更新率については、類似団体平均値を下回っていますが、今後老朽化した基幹管路を中心に計画的に更新を行っていく予定です。なお、今年度は0.00%となっていますが、これは建設改良工事（大中地区（第１工区）基幹管路布設替工事）に繰越が生じたことによるものです。</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107" eb="109">
      <t>カンロ</t>
    </rPh>
    <rPh sb="109" eb="112">
      <t>ケイネンカ</t>
    </rPh>
    <rPh sb="112" eb="113">
      <t>リツ</t>
    </rPh>
    <rPh sb="119" eb="121">
      <t>ジンコウ</t>
    </rPh>
    <rPh sb="121" eb="123">
      <t>キュウゾウ</t>
    </rPh>
    <rPh sb="123" eb="124">
      <t>キ</t>
    </rPh>
    <rPh sb="125" eb="127">
      <t>ショウワ</t>
    </rPh>
    <rPh sb="129" eb="131">
      <t>ネンダイ</t>
    </rPh>
    <rPh sb="132" eb="134">
      <t>シュウチュウ</t>
    </rPh>
    <rPh sb="134" eb="135">
      <t>テキ</t>
    </rPh>
    <rPh sb="136" eb="138">
      <t>フセツ</t>
    </rPh>
    <rPh sb="140" eb="143">
      <t>ハイスイカン</t>
    </rPh>
    <rPh sb="144" eb="146">
      <t>ホウテイ</t>
    </rPh>
    <rPh sb="146" eb="148">
      <t>タイヨウ</t>
    </rPh>
    <rPh sb="148" eb="150">
      <t>ネンスウ</t>
    </rPh>
    <rPh sb="153" eb="154">
      <t>ネン</t>
    </rPh>
    <rPh sb="155" eb="157">
      <t>ケイカ</t>
    </rPh>
    <rPh sb="158" eb="159">
      <t>ハジ</t>
    </rPh>
    <rPh sb="165" eb="167">
      <t>イッキ</t>
    </rPh>
    <rPh sb="168" eb="170">
      <t>ジョウショウ</t>
    </rPh>
    <rPh sb="175" eb="177">
      <t>コンゴ</t>
    </rPh>
    <rPh sb="180" eb="182">
      <t>ケイコウ</t>
    </rPh>
    <rPh sb="183" eb="184">
      <t>ツヅ</t>
    </rPh>
    <rPh sb="185" eb="187">
      <t>ミコ</t>
    </rPh>
    <rPh sb="192" eb="194">
      <t>カンロ</t>
    </rPh>
    <rPh sb="194" eb="196">
      <t>コウシン</t>
    </rPh>
    <rPh sb="196" eb="197">
      <t>リツ</t>
    </rPh>
    <rPh sb="203" eb="205">
      <t>ルイジ</t>
    </rPh>
    <rPh sb="205" eb="207">
      <t>ダンタイ</t>
    </rPh>
    <rPh sb="207" eb="210">
      <t>ヘイキンチ</t>
    </rPh>
    <rPh sb="211" eb="213">
      <t>シタマワ</t>
    </rPh>
    <rPh sb="220" eb="222">
      <t>コンゴ</t>
    </rPh>
    <rPh sb="222" eb="225">
      <t>ロウキュウカ</t>
    </rPh>
    <rPh sb="227" eb="229">
      <t>キカン</t>
    </rPh>
    <rPh sb="229" eb="231">
      <t>カンロ</t>
    </rPh>
    <rPh sb="232" eb="234">
      <t>チュウシン</t>
    </rPh>
    <rPh sb="235" eb="238">
      <t>ケイカクテキ</t>
    </rPh>
    <rPh sb="239" eb="241">
      <t>コウシン</t>
    </rPh>
    <rPh sb="242" eb="243">
      <t>オコナ</t>
    </rPh>
    <rPh sb="247" eb="249">
      <t>ヨテイ</t>
    </rPh>
    <phoneticPr fontId="4"/>
  </si>
  <si>
    <t>①経常収支比率は121.34%で、類似団体平均値を大きく上回っており、現時点では良好な経営状況であると言えます。③流動比率については、類似団体平均値を上回り大幅に上昇していますが、建設改良工事（大中地区（第１工区）基幹管路布設替工事）に繰越が生じたことにより、一時的に流動資産に増加要因が生じたためです。今後、施設の更新に伴い、資金の流出が進むため低下していく見込みです。④企業債残高対給水収益比率については平成12年度以降企業債の借入を行っていないため、数値は類似団体平均より大幅に低くなっていますが、令和元年度より老朽管の更新等に、企業債の借入を行う予定で、数値は上昇する見込みです。⑥給水原価については、企業債利息の減少等により類似団体平均よりも低くなっており、⑤料金回収率も120.22%で、現時点では必要な経費を料金で賄えている状況です。しかし、今後老朽施設の更新事業を実施していく中で、減価償却費は増加し、企業債の借入に伴う支払利息の増加等により、数値は大幅に悪化することが予想されます。⑦施設の利用率については、類似団体と比較しても低位にあり、能力の半分も利用していない状況です。節水機器の普及等により水需要は低迷しており、長期的には人口減が予想されていることから、今後さらに低下する恐れがあり、適正な規模に施設を見直す必要があります。⑧有収率は高い数値にありますが、これは計画的に石綿管や鉛給水管の布設替を行ってきたことに伴い、漏水が減少したことによるものです。しかし、人口急増期に集中して布設した配水管の老朽化が進んでおり、今後漏水が増加する可能性があり、有収率も悪化する恐れがあります。</t>
    <rPh sb="1" eb="3">
      <t>ケイジョウ</t>
    </rPh>
    <rPh sb="3" eb="5">
      <t>シュウシ</t>
    </rPh>
    <rPh sb="5" eb="7">
      <t>ヒリツ</t>
    </rPh>
    <rPh sb="17" eb="19">
      <t>ルイジ</t>
    </rPh>
    <rPh sb="19" eb="21">
      <t>ダンタイ</t>
    </rPh>
    <rPh sb="21" eb="24">
      <t>ヘイキンチ</t>
    </rPh>
    <rPh sb="25" eb="26">
      <t>オオ</t>
    </rPh>
    <rPh sb="28" eb="30">
      <t>ウワマワ</t>
    </rPh>
    <rPh sb="35" eb="38">
      <t>ゲンジテン</t>
    </rPh>
    <rPh sb="40" eb="42">
      <t>リョウコウ</t>
    </rPh>
    <rPh sb="43" eb="45">
      <t>ケイエイ</t>
    </rPh>
    <rPh sb="45" eb="47">
      <t>ジョウキョウ</t>
    </rPh>
    <rPh sb="51" eb="52">
      <t>イ</t>
    </rPh>
    <rPh sb="187" eb="189">
      <t>キギョウ</t>
    </rPh>
    <rPh sb="189" eb="190">
      <t>サイ</t>
    </rPh>
    <rPh sb="190" eb="192">
      <t>ザンダカ</t>
    </rPh>
    <rPh sb="192" eb="193">
      <t>タイ</t>
    </rPh>
    <rPh sb="193" eb="195">
      <t>キュウスイ</t>
    </rPh>
    <rPh sb="195" eb="197">
      <t>シュウエキ</t>
    </rPh>
    <rPh sb="197" eb="199">
      <t>ヒリツ</t>
    </rPh>
    <rPh sb="204" eb="206">
      <t>ヘイセイ</t>
    </rPh>
    <rPh sb="208" eb="210">
      <t>ネンド</t>
    </rPh>
    <rPh sb="210" eb="212">
      <t>イコウ</t>
    </rPh>
    <rPh sb="212" eb="214">
      <t>キギョウ</t>
    </rPh>
    <rPh sb="214" eb="215">
      <t>サイ</t>
    </rPh>
    <rPh sb="216" eb="218">
      <t>カリイレ</t>
    </rPh>
    <rPh sb="219" eb="220">
      <t>オコナ</t>
    </rPh>
    <rPh sb="228" eb="230">
      <t>スウチ</t>
    </rPh>
    <rPh sb="231" eb="233">
      <t>ルイジ</t>
    </rPh>
    <rPh sb="233" eb="235">
      <t>ダンタイ</t>
    </rPh>
    <rPh sb="235" eb="237">
      <t>ヘイキン</t>
    </rPh>
    <rPh sb="239" eb="241">
      <t>オオハバ</t>
    </rPh>
    <rPh sb="242" eb="243">
      <t>ヒク</t>
    </rPh>
    <rPh sb="252" eb="254">
      <t>レイワ</t>
    </rPh>
    <rPh sb="254" eb="256">
      <t>ガンネン</t>
    </rPh>
    <rPh sb="256" eb="257">
      <t>ド</t>
    </rPh>
    <rPh sb="259" eb="261">
      <t>ロウキュウ</t>
    </rPh>
    <rPh sb="261" eb="262">
      <t>カン</t>
    </rPh>
    <rPh sb="268" eb="270">
      <t>キギョウ</t>
    </rPh>
    <rPh sb="270" eb="271">
      <t>サイ</t>
    </rPh>
    <rPh sb="272" eb="274">
      <t>カリイレ</t>
    </rPh>
    <rPh sb="275" eb="276">
      <t>オコナ</t>
    </rPh>
    <rPh sb="277" eb="279">
      <t>ヨテイ</t>
    </rPh>
    <rPh sb="281" eb="283">
      <t>スウチ</t>
    </rPh>
    <rPh sb="284" eb="286">
      <t>ジョウショウ</t>
    </rPh>
    <rPh sb="288" eb="290">
      <t>ミコ</t>
    </rPh>
    <rPh sb="295" eb="297">
      <t>キュウスイ</t>
    </rPh>
    <rPh sb="297" eb="299">
      <t>ゲンカ</t>
    </rPh>
    <rPh sb="305" eb="307">
      <t>キギョウ</t>
    </rPh>
    <rPh sb="307" eb="308">
      <t>サイ</t>
    </rPh>
    <rPh sb="308" eb="310">
      <t>リソク</t>
    </rPh>
    <rPh sb="311" eb="313">
      <t>ゲンショウ</t>
    </rPh>
    <rPh sb="313" eb="314">
      <t>トウ</t>
    </rPh>
    <rPh sb="317" eb="319">
      <t>ルイジ</t>
    </rPh>
    <rPh sb="319" eb="321">
      <t>ダンタイ</t>
    </rPh>
    <rPh sb="321" eb="323">
      <t>ヘイキン</t>
    </rPh>
    <rPh sb="326" eb="327">
      <t>ヒク</t>
    </rPh>
    <rPh sb="335" eb="337">
      <t>リョウキン</t>
    </rPh>
    <rPh sb="337" eb="339">
      <t>カイシュウ</t>
    </rPh>
    <rPh sb="339" eb="340">
      <t>リツ</t>
    </rPh>
    <rPh sb="350" eb="353">
      <t>ゲンジテン</t>
    </rPh>
    <rPh sb="355" eb="357">
      <t>ヒツヨウ</t>
    </rPh>
    <rPh sb="358" eb="360">
      <t>ケイヒ</t>
    </rPh>
    <rPh sb="361" eb="363">
      <t>リョウキン</t>
    </rPh>
    <rPh sb="364" eb="365">
      <t>マカナ</t>
    </rPh>
    <rPh sb="369" eb="371">
      <t>ジョウキョウ</t>
    </rPh>
    <rPh sb="378" eb="380">
      <t>コンゴ</t>
    </rPh>
    <rPh sb="413" eb="415">
      <t>カリイレ</t>
    </rPh>
    <rPh sb="416" eb="417">
      <t>トモナ</t>
    </rPh>
    <rPh sb="418" eb="420">
      <t>シハライ</t>
    </rPh>
    <rPh sb="420" eb="422">
      <t>リソク</t>
    </rPh>
    <rPh sb="423" eb="425">
      <t>ゾウカ</t>
    </rPh>
    <rPh sb="425" eb="426">
      <t>トウ</t>
    </rPh>
    <rPh sb="430" eb="432">
      <t>スウチ</t>
    </rPh>
    <rPh sb="433" eb="435">
      <t>オオハバ</t>
    </rPh>
    <rPh sb="436" eb="438">
      <t>アッカ</t>
    </rPh>
    <rPh sb="443" eb="445">
      <t>ヨソウ</t>
    </rPh>
    <rPh sb="451" eb="453">
      <t>シセツ</t>
    </rPh>
    <rPh sb="454" eb="457">
      <t>リヨウリツ</t>
    </rPh>
    <rPh sb="463" eb="465">
      <t>ルイジ</t>
    </rPh>
    <rPh sb="465" eb="467">
      <t>ダンタイ</t>
    </rPh>
    <rPh sb="468" eb="470">
      <t>ヒカク</t>
    </rPh>
    <rPh sb="473" eb="475">
      <t>テイイ</t>
    </rPh>
    <rPh sb="479" eb="481">
      <t>ノウリョク</t>
    </rPh>
    <rPh sb="482" eb="484">
      <t>ハンブン</t>
    </rPh>
    <rPh sb="485" eb="487">
      <t>リヨウ</t>
    </rPh>
    <rPh sb="492" eb="494">
      <t>ジョウキョウ</t>
    </rPh>
    <rPh sb="497" eb="499">
      <t>セッスイ</t>
    </rPh>
    <rPh sb="499" eb="501">
      <t>キキ</t>
    </rPh>
    <rPh sb="502" eb="504">
      <t>フキュウ</t>
    </rPh>
    <rPh sb="504" eb="505">
      <t>トウ</t>
    </rPh>
    <rPh sb="508" eb="509">
      <t>ミズ</t>
    </rPh>
    <rPh sb="509" eb="511">
      <t>ジュヨウ</t>
    </rPh>
    <rPh sb="512" eb="514">
      <t>テイメイ</t>
    </rPh>
    <rPh sb="519" eb="522">
      <t>チョウキテキ</t>
    </rPh>
    <rPh sb="524" eb="527">
      <t>ジンコウゲン</t>
    </rPh>
    <rPh sb="528" eb="530">
      <t>ヨソウ</t>
    </rPh>
    <rPh sb="540" eb="542">
      <t>コンゴ</t>
    </rPh>
    <rPh sb="545" eb="547">
      <t>テイカ</t>
    </rPh>
    <rPh sb="549" eb="550">
      <t>オソ</t>
    </rPh>
    <rPh sb="555" eb="557">
      <t>テキセイ</t>
    </rPh>
    <rPh sb="558" eb="560">
      <t>キボ</t>
    </rPh>
    <rPh sb="561" eb="563">
      <t>シセツ</t>
    </rPh>
    <rPh sb="564" eb="566">
      <t>ミナオ</t>
    </rPh>
    <rPh sb="567" eb="569">
      <t>ヒツヨウ</t>
    </rPh>
    <rPh sb="576" eb="578">
      <t>ユウシュウ</t>
    </rPh>
    <rPh sb="578" eb="579">
      <t>リツ</t>
    </rPh>
    <rPh sb="580" eb="581">
      <t>タカ</t>
    </rPh>
    <rPh sb="582" eb="584">
      <t>スウチ</t>
    </rPh>
    <rPh sb="594" eb="597">
      <t>ケイカクテキ</t>
    </rPh>
    <rPh sb="598" eb="600">
      <t>セキメン</t>
    </rPh>
    <rPh sb="600" eb="601">
      <t>カン</t>
    </rPh>
    <rPh sb="602" eb="603">
      <t>ナマリ</t>
    </rPh>
    <rPh sb="603" eb="606">
      <t>キュウスイカン</t>
    </rPh>
    <rPh sb="607" eb="609">
      <t>フセツ</t>
    </rPh>
    <rPh sb="609" eb="610">
      <t>カ</t>
    </rPh>
    <rPh sb="611" eb="612">
      <t>オコナ</t>
    </rPh>
    <rPh sb="619" eb="620">
      <t>トモナ</t>
    </rPh>
    <rPh sb="622" eb="624">
      <t>ロウスイ</t>
    </rPh>
    <rPh sb="625" eb="627">
      <t>ゲンショウ</t>
    </rPh>
    <rPh sb="643" eb="645">
      <t>ジンコウ</t>
    </rPh>
    <rPh sb="645" eb="647">
      <t>キュウゾウ</t>
    </rPh>
    <rPh sb="647" eb="648">
      <t>キ</t>
    </rPh>
    <rPh sb="649" eb="651">
      <t>シュウチュウ</t>
    </rPh>
    <rPh sb="653" eb="655">
      <t>フセツ</t>
    </rPh>
    <rPh sb="657" eb="660">
      <t>ハイスイカン</t>
    </rPh>
    <rPh sb="661" eb="664">
      <t>ロウキュウカ</t>
    </rPh>
    <rPh sb="665" eb="666">
      <t>スス</t>
    </rPh>
    <rPh sb="671" eb="673">
      <t>コンゴ</t>
    </rPh>
    <rPh sb="673" eb="675">
      <t>ロウスイ</t>
    </rPh>
    <rPh sb="676" eb="678">
      <t>ゾウカ</t>
    </rPh>
    <rPh sb="680" eb="683">
      <t>カノウセイ</t>
    </rPh>
    <rPh sb="687" eb="690">
      <t>ユウシュウリツ</t>
    </rPh>
    <rPh sb="691" eb="693">
      <t>アッカ</t>
    </rPh>
    <rPh sb="695" eb="696">
      <t>オソ</t>
    </rPh>
    <phoneticPr fontId="4"/>
  </si>
  <si>
    <t>短期的には経営上大きな問題はありませんが、長期的にみると、人口減による給水収益の減少、施設の老朽化に伴う更新費用の増加などで経営の悪化が見込まれます。特に、昭和50年代に集中整備した配水管については、法定耐用年数を経過し始めていますが、耐震性の低いものが多いことから、計画的な更新を行うための体制整備と財源確保が課題となります。平成28年度に監査法人に委託し実施したアセットマネジメント（マクロマネジメント）及び財務分析、さらに、平成29年度に建設コンサルタント委託し実施したアセットマネジメント（ミクロマネジメント）を踏まえ、平成30年度に経営戦略を策定しました。今後は、老朽施設の更新にかかる財源等を確保するため、経営戦略に基づき、水道料金の改定についての検討を行い、将来に向けて安定した持続可能な経営基盤の構築を目指します。</t>
    <rPh sb="0" eb="3">
      <t>タンキテキ</t>
    </rPh>
    <rPh sb="5" eb="7">
      <t>ケイエイ</t>
    </rPh>
    <rPh sb="7" eb="8">
      <t>ジョウ</t>
    </rPh>
    <rPh sb="8" eb="9">
      <t>オオ</t>
    </rPh>
    <rPh sb="11" eb="13">
      <t>モンダイ</t>
    </rPh>
    <rPh sb="21" eb="24">
      <t>チョウキテキ</t>
    </rPh>
    <rPh sb="29" eb="32">
      <t>ジンコウゲン</t>
    </rPh>
    <rPh sb="35" eb="37">
      <t>キュウスイ</t>
    </rPh>
    <rPh sb="37" eb="39">
      <t>シュウエキ</t>
    </rPh>
    <rPh sb="40" eb="41">
      <t>ゲン</t>
    </rPh>
    <rPh sb="41" eb="42">
      <t>ショウ</t>
    </rPh>
    <rPh sb="43" eb="45">
      <t>シセツ</t>
    </rPh>
    <rPh sb="46" eb="49">
      <t>ロウキュウカ</t>
    </rPh>
    <rPh sb="50" eb="51">
      <t>トモナ</t>
    </rPh>
    <rPh sb="52" eb="54">
      <t>コウシン</t>
    </rPh>
    <rPh sb="54" eb="56">
      <t>ヒヨウ</t>
    </rPh>
    <rPh sb="57" eb="59">
      <t>ゾウカ</t>
    </rPh>
    <rPh sb="62" eb="64">
      <t>ケイエイ</t>
    </rPh>
    <rPh sb="65" eb="67">
      <t>アッカ</t>
    </rPh>
    <rPh sb="68" eb="70">
      <t>ミコ</t>
    </rPh>
    <rPh sb="75" eb="76">
      <t>トク</t>
    </rPh>
    <rPh sb="78" eb="80">
      <t>ショウワ</t>
    </rPh>
    <rPh sb="82" eb="84">
      <t>ネンダイ</t>
    </rPh>
    <rPh sb="85" eb="87">
      <t>シュウチュウ</t>
    </rPh>
    <rPh sb="87" eb="89">
      <t>セイビ</t>
    </rPh>
    <rPh sb="91" eb="94">
      <t>ハイスイカン</t>
    </rPh>
    <rPh sb="100" eb="102">
      <t>ホウテイ</t>
    </rPh>
    <rPh sb="102" eb="104">
      <t>タイヨウ</t>
    </rPh>
    <rPh sb="104" eb="106">
      <t>ネンスウ</t>
    </rPh>
    <rPh sb="107" eb="109">
      <t>ケイカ</t>
    </rPh>
    <rPh sb="110" eb="111">
      <t>ハジ</t>
    </rPh>
    <rPh sb="118" eb="121">
      <t>タイシンセイ</t>
    </rPh>
    <rPh sb="122" eb="123">
      <t>ヒク</t>
    </rPh>
    <rPh sb="127" eb="128">
      <t>オオ</t>
    </rPh>
    <rPh sb="134" eb="137">
      <t>ケイカクテキ</t>
    </rPh>
    <rPh sb="138" eb="140">
      <t>コウシン</t>
    </rPh>
    <rPh sb="141" eb="142">
      <t>オコナ</t>
    </rPh>
    <rPh sb="146" eb="148">
      <t>タイセイ</t>
    </rPh>
    <rPh sb="148" eb="150">
      <t>セイビ</t>
    </rPh>
    <rPh sb="151" eb="153">
      <t>ザイゲン</t>
    </rPh>
    <rPh sb="153" eb="155">
      <t>カクホ</t>
    </rPh>
    <rPh sb="156" eb="158">
      <t>カダイ</t>
    </rPh>
    <rPh sb="164" eb="166">
      <t>ヘイセイ</t>
    </rPh>
    <rPh sb="168" eb="170">
      <t>ネンド</t>
    </rPh>
    <rPh sb="171" eb="173">
      <t>カンサ</t>
    </rPh>
    <rPh sb="173" eb="175">
      <t>ホウジン</t>
    </rPh>
    <rPh sb="176" eb="178">
      <t>イタク</t>
    </rPh>
    <rPh sb="179" eb="181">
      <t>ジッシ</t>
    </rPh>
    <rPh sb="204" eb="205">
      <t>オヨ</t>
    </rPh>
    <rPh sb="206" eb="208">
      <t>ザイム</t>
    </rPh>
    <rPh sb="208" eb="210">
      <t>ブンセキ</t>
    </rPh>
    <rPh sb="215" eb="217">
      <t>ヘイセイ</t>
    </rPh>
    <rPh sb="219" eb="221">
      <t>ネンド</t>
    </rPh>
    <rPh sb="222" eb="224">
      <t>ケンセツ</t>
    </rPh>
    <rPh sb="231" eb="233">
      <t>イタク</t>
    </rPh>
    <rPh sb="234" eb="236">
      <t>ジッシ</t>
    </rPh>
    <rPh sb="260" eb="261">
      <t>フ</t>
    </rPh>
    <rPh sb="264" eb="266">
      <t>ヘイセイ</t>
    </rPh>
    <rPh sb="268" eb="270">
      <t>ネンド</t>
    </rPh>
    <rPh sb="271" eb="273">
      <t>ケイエイ</t>
    </rPh>
    <rPh sb="273" eb="275">
      <t>センリャク</t>
    </rPh>
    <rPh sb="276" eb="278">
      <t>サクテイ</t>
    </rPh>
    <rPh sb="309" eb="311">
      <t>ケイエイ</t>
    </rPh>
    <rPh sb="311" eb="313">
      <t>センリャク</t>
    </rPh>
    <rPh sb="314" eb="315">
      <t>モト</t>
    </rPh>
    <rPh sb="318" eb="320">
      <t>スイドウ</t>
    </rPh>
    <rPh sb="320" eb="322">
      <t>リョウキン</t>
    </rPh>
    <rPh sb="323" eb="325">
      <t>カイテイ</t>
    </rPh>
    <rPh sb="330" eb="332">
      <t>ケントウ</t>
    </rPh>
    <rPh sb="333" eb="334">
      <t>オコナ</t>
    </rPh>
    <rPh sb="359" eb="36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</si>
</sst>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0.37</c:v>
                </c:pt>
                <c:pt idx="2">
                  <c:v>0.16</c:v>
                </c:pt>
                <c:pt idx="3">
                  <c:v>0.36</c:v>
                </c:pt>
                <c:pt idx="4" formatCode="#,##0.00;&quot;△&quot;#,##0.00">
                  <c:v>0</c:v>
                </c:pt>
              </c:numCache>
            </c:numRef>
          </c:val>
          <c:extLst>
            <c:ext xmlns:c16="http://schemas.microsoft.com/office/drawing/2014/chart" uri="{C3380CC4-5D6E-409C-BE32-E72D297353CC}">
              <c16:uniqueId val="{00000000-3E72-4426-8AA0-B5341DFE79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3E72-4426-8AA0-B5341DFE79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46.33</c:v>
                </c:pt>
                <c:pt idx="1">
                  <c:v>46.27</c:v>
                </c:pt>
                <c:pt idx="2">
                  <c:v>46.02</c:v>
                </c:pt>
                <c:pt idx="3">
                  <c:v>47.07</c:v>
                </c:pt>
                <c:pt idx="4">
                  <c:v>44.92</c:v>
                </c:pt>
              </c:numCache>
            </c:numRef>
          </c:val>
          <c:extLst>
            <c:ext xmlns:c16="http://schemas.microsoft.com/office/drawing/2014/chart" uri="{C3380CC4-5D6E-409C-BE32-E72D297353CC}">
              <c16:uniqueId val="{00000000-E773-434E-BC54-103909BA6C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E773-434E-BC54-103909BA6C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96.04</c:v>
                </c:pt>
                <c:pt idx="1">
                  <c:v>95.32</c:v>
                </c:pt>
                <c:pt idx="2">
                  <c:v>95.98</c:v>
                </c:pt>
                <c:pt idx="3">
                  <c:v>93.73</c:v>
                </c:pt>
                <c:pt idx="4">
                  <c:v>98.81</c:v>
                </c:pt>
              </c:numCache>
            </c:numRef>
          </c:val>
          <c:extLst>
            <c:ext xmlns:c16="http://schemas.microsoft.com/office/drawing/2014/chart" uri="{C3380CC4-5D6E-409C-BE32-E72D297353CC}">
              <c16:uniqueId val="{00000000-BB8E-4DEF-8680-A6A33C241F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BB8E-4DEF-8680-A6A33C241F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108.99</c:v>
                </c:pt>
                <c:pt idx="1">
                  <c:v>112.79</c:v>
                </c:pt>
                <c:pt idx="2">
                  <c:v>117.76</c:v>
                </c:pt>
                <c:pt idx="3">
                  <c:v>114.04</c:v>
                </c:pt>
                <c:pt idx="4">
                  <c:v>121.34</c:v>
                </c:pt>
              </c:numCache>
            </c:numRef>
          </c:val>
          <c:extLst>
            <c:ext xmlns:c16="http://schemas.microsoft.com/office/drawing/2014/chart" uri="{C3380CC4-5D6E-409C-BE32-E72D297353CC}">
              <c16:uniqueId val="{00000000-B1F3-4172-A4F3-BB6F489BEC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B1F3-4172-A4F3-BB6F489BEC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52.17</c:v>
                </c:pt>
                <c:pt idx="1">
                  <c:v>53.61</c:v>
                </c:pt>
                <c:pt idx="2">
                  <c:v>55.55</c:v>
                </c:pt>
                <c:pt idx="3">
                  <c:v>56.49</c:v>
                </c:pt>
                <c:pt idx="4">
                  <c:v>58.63</c:v>
                </c:pt>
              </c:numCache>
            </c:numRef>
          </c:val>
          <c:extLst>
            <c:ext xmlns:c16="http://schemas.microsoft.com/office/drawing/2014/chart" uri="{C3380CC4-5D6E-409C-BE32-E72D297353CC}">
              <c16:uniqueId val="{00000000-CE4E-4038-868D-BBAAA199584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CE4E-4038-868D-BBAAA199584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3.49</c:v>
                </c:pt>
                <c:pt idx="1">
                  <c:v>0.6</c:v>
                </c:pt>
                <c:pt idx="2">
                  <c:v>12.01</c:v>
                </c:pt>
                <c:pt idx="3">
                  <c:v>16.57</c:v>
                </c:pt>
                <c:pt idx="4">
                  <c:v>19.04</c:v>
                </c:pt>
              </c:numCache>
            </c:numRef>
          </c:val>
          <c:extLst>
            <c:ext xmlns:c16="http://schemas.microsoft.com/office/drawing/2014/chart" uri="{C3380CC4-5D6E-409C-BE32-E72D297353CC}">
              <c16:uniqueId val="{00000000-5D04-40C8-8CD0-5355B838F7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5D04-40C8-8CD0-5355B838F7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54-48E9-9870-97979A08DE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B054-48E9-9870-97979A08DE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322.64999999999998</c:v>
                </c:pt>
                <c:pt idx="1">
                  <c:v>410.86</c:v>
                </c:pt>
                <c:pt idx="2">
                  <c:v>650.75</c:v>
                </c:pt>
                <c:pt idx="3">
                  <c:v>470.5</c:v>
                </c:pt>
                <c:pt idx="4">
                  <c:v>625.67999999999995</c:v>
                </c:pt>
              </c:numCache>
            </c:numRef>
          </c:val>
          <c:extLst>
            <c:ext xmlns:c16="http://schemas.microsoft.com/office/drawing/2014/chart" uri="{C3380CC4-5D6E-409C-BE32-E72D297353CC}">
              <c16:uniqueId val="{00000000-F30B-4469-853D-68B335745A3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F30B-4469-853D-68B335745A3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270.08999999999997</c:v>
                </c:pt>
                <c:pt idx="1">
                  <c:v>251.2</c:v>
                </c:pt>
                <c:pt idx="2">
                  <c:v>231.51</c:v>
                </c:pt>
                <c:pt idx="3">
                  <c:v>211.57</c:v>
                </c:pt>
                <c:pt idx="4">
                  <c:v>188.76</c:v>
                </c:pt>
              </c:numCache>
            </c:numRef>
          </c:val>
          <c:extLst>
            <c:ext xmlns:c16="http://schemas.microsoft.com/office/drawing/2014/chart" uri="{C3380CC4-5D6E-409C-BE32-E72D297353CC}">
              <c16:uniqueId val="{00000000-CED0-4C44-A3C5-A18621E5F6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CED0-4C44-A3C5-A18621E5F6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106.27</c:v>
                </c:pt>
                <c:pt idx="1">
                  <c:v>110.08</c:v>
                </c:pt>
                <c:pt idx="2">
                  <c:v>115.98</c:v>
                </c:pt>
                <c:pt idx="3">
                  <c:v>111.46</c:v>
                </c:pt>
                <c:pt idx="4">
                  <c:v>120.22</c:v>
                </c:pt>
              </c:numCache>
            </c:numRef>
          </c:val>
          <c:extLst>
            <c:ext xmlns:c16="http://schemas.microsoft.com/office/drawing/2014/chart" uri="{C3380CC4-5D6E-409C-BE32-E72D297353CC}">
              <c16:uniqueId val="{00000000-68AA-4352-B1D3-39B2B20BB0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68AA-4352-B1D3-39B2B20BB0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133.21</c:v>
                </c:pt>
                <c:pt idx="1">
                  <c:v>129.22999999999999</c:v>
                </c:pt>
                <c:pt idx="2">
                  <c:v>122.83</c:v>
                </c:pt>
                <c:pt idx="3">
                  <c:v>127.87</c:v>
                </c:pt>
                <c:pt idx="4">
                  <c:v>119.27</c:v>
                </c:pt>
              </c:numCache>
            </c:numRef>
          </c:val>
          <c:extLst>
            <c:ext xmlns:c16="http://schemas.microsoft.com/office/drawing/2014/chart" uri="{C3380CC4-5D6E-409C-BE32-E72D297353CC}">
              <c16:uniqueId val="{00000000-BAB6-40D4-96FF-3A80D1C110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BAB6-40D4-96FF-3A80D1C110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0"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兵庫県　播磨町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34622</v>
      </c>
      <c r="AM8" s="60"/>
      <c r="AN8" s="60"/>
      <c r="AO8" s="60"/>
      <c r="AP8" s="60"/>
      <c r="AQ8" s="60"/>
      <c r="AR8" s="60"/>
      <c r="AS8" s="60"/>
      <c r="AT8" s="51">
        <f>データ!$S$6</f>
        <v>9.1300000000000008</v>
      </c>
      <c r="AU8" s="52"/>
      <c r="AV8" s="52"/>
      <c r="AW8" s="52"/>
      <c r="AX8" s="52"/>
      <c r="AY8" s="52"/>
      <c r="AZ8" s="52"/>
      <c r="BA8" s="52"/>
      <c r="BB8" s="53">
        <f>データ!$T$6</f>
        <v>3792.11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82.51</v>
      </c>
      <c r="J10" s="52"/>
      <c r="K10" s="52"/>
      <c r="L10" s="52"/>
      <c r="M10" s="52"/>
      <c r="N10" s="52"/>
      <c r="O10" s="63"/>
      <c r="P10" s="53">
        <f>データ!$P$6</f>
        <v>100</v>
      </c>
      <c r="Q10" s="53"/>
      <c r="R10" s="53"/>
      <c r="S10" s="53"/>
      <c r="T10" s="53"/>
      <c r="U10" s="53"/>
      <c r="V10" s="53"/>
      <c r="W10" s="60">
        <f>データ!$Q$6</f>
        <v>2700</v>
      </c>
      <c r="X10" s="60"/>
      <c r="Y10" s="60"/>
      <c r="Z10" s="60"/>
      <c r="AA10" s="60"/>
      <c r="AB10" s="60"/>
      <c r="AC10" s="60"/>
      <c r="AD10" s="2"/>
      <c r="AE10" s="2"/>
      <c r="AF10" s="2"/>
      <c r="AG10" s="2"/>
      <c r="AH10" s="4"/>
      <c r="AI10" s="4"/>
      <c r="AJ10" s="4"/>
      <c r="AK10" s="4"/>
      <c r="AL10" s="60">
        <f>データ!$U$6</f>
        <v>34609</v>
      </c>
      <c r="AM10" s="60"/>
      <c r="AN10" s="60"/>
      <c r="AO10" s="60"/>
      <c r="AP10" s="60"/>
      <c r="AQ10" s="60"/>
      <c r="AR10" s="60"/>
      <c r="AS10" s="60"/>
      <c r="AT10" s="51">
        <f>データ!$V$6</f>
        <v>8.58</v>
      </c>
      <c r="AU10" s="52"/>
      <c r="AV10" s="52"/>
      <c r="AW10" s="52"/>
      <c r="AX10" s="52"/>
      <c r="AY10" s="52"/>
      <c r="AZ10" s="52"/>
      <c r="BA10" s="52"/>
      <c r="BB10" s="53">
        <f>データ!$W$6</f>
        <v>4033.68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sEAX/ZaUNpYe3ykmB957ss2HDOLtdYFznjxoofC3ixc57pcDpX0ZfBkP6e9EzZhmrOtL4GHmcEWf9E7fmi5Rw==" saltValue="pf45VBrAqdbQCtoN8yiU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283827</v>
      </c>
      <c r="D6" s="34">
        <f t="shared" si="3"/>
        <v>46</v>
      </c>
      <c r="E6" s="34">
        <f t="shared" si="3"/>
        <v>1</v>
      </c>
      <c r="F6" s="34">
        <f t="shared" si="3"/>
        <v>0</v>
      </c>
      <c r="G6" s="34">
        <f t="shared" si="3"/>
        <v>1</v>
      </c>
      <c r="H6" s="34" t="str">
        <f t="shared" si="3"/>
        <v>兵庫県　播磨町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82.51</v>
      </c>
      <c r="P6" s="35">
        <f t="shared" si="3"/>
        <v>100</v>
      </c>
      <c r="Q6" s="35">
        <f t="shared" si="3"/>
        <v>2700</v>
      </c>
      <c r="R6" s="35">
        <f t="shared" si="3"/>
        <v>34622</v>
      </c>
      <c r="S6" s="35">
        <f t="shared" si="3"/>
        <v>9.1300000000000008</v>
      </c>
      <c r="T6" s="35">
        <f t="shared" si="3"/>
        <v>3792.11</v>
      </c>
      <c r="U6" s="35">
        <f t="shared" si="3"/>
        <v>34609</v>
      </c>
      <c r="V6" s="35">
        <f t="shared" si="3"/>
        <v>8.58</v>
      </c>
      <c r="W6" s="35">
        <f t="shared" si="3"/>
        <v>4033.68</v>
      </c>
      <c r="X6" s="36">
        <f>IF(X7="",NA(),X7)</f>
        <v>108.99</v>
      </c>
      <c r="Y6" s="36">
        <f t="shared" ref="Y6:AG6" si="4">IF(Y7="",NA(),Y7)</f>
        <v>112.79</v>
      </c>
      <c r="Z6" s="36">
        <f t="shared" si="4"/>
        <v>117.76</v>
      </c>
      <c r="AA6" s="36">
        <f t="shared" si="4"/>
        <v>114.04</v>
      </c>
      <c r="AB6" s="36">
        <f t="shared" si="4"/>
        <v>121.34</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322.64999999999998</v>
      </c>
      <c r="AU6" s="36">
        <f t="shared" ref="AU6:BC6" si="6">IF(AU7="",NA(),AU7)</f>
        <v>410.86</v>
      </c>
      <c r="AV6" s="36">
        <f t="shared" si="6"/>
        <v>650.75</v>
      </c>
      <c r="AW6" s="36">
        <f t="shared" si="6"/>
        <v>470.5</v>
      </c>
      <c r="AX6" s="36">
        <f t="shared" si="6"/>
        <v>625.67999999999995</v>
      </c>
      <c r="AY6" s="36">
        <f t="shared" si="6"/>
        <v>382.09</v>
      </c>
      <c r="AZ6" s="36">
        <f t="shared" si="6"/>
        <v>371.31</v>
      </c>
      <c r="BA6" s="36">
        <f t="shared" si="6"/>
        <v>377.63</v>
      </c>
      <c r="BB6" s="36">
        <f t="shared" si="6"/>
        <v>357.34</v>
      </c>
      <c r="BC6" s="36">
        <f t="shared" si="6"/>
        <v>366.03</v>
      </c>
      <c r="BD6" s="35" t="str">
        <f>IF(BD7="","",IF(BD7="-","【-】","【"&amp;SUBSTITUTE(TEXT(BD7,"#,##0.00"),"-","△")&amp;"】"))</f>
        <v>【261.93】</v>
      </c>
      <c r="BE6" s="36">
        <f>IF(BE7="",NA(),BE7)</f>
        <v>270.08999999999997</v>
      </c>
      <c r="BF6" s="36">
        <f t="shared" ref="BF6:BN6" si="7">IF(BF7="",NA(),BF7)</f>
        <v>251.2</v>
      </c>
      <c r="BG6" s="36">
        <f t="shared" si="7"/>
        <v>231.51</v>
      </c>
      <c r="BH6" s="36">
        <f t="shared" si="7"/>
        <v>211.57</v>
      </c>
      <c r="BI6" s="36">
        <f t="shared" si="7"/>
        <v>188.76</v>
      </c>
      <c r="BJ6" s="36">
        <f t="shared" si="7"/>
        <v>385.06</v>
      </c>
      <c r="BK6" s="36">
        <f t="shared" si="7"/>
        <v>373.09</v>
      </c>
      <c r="BL6" s="36">
        <f t="shared" si="7"/>
        <v>364.71</v>
      </c>
      <c r="BM6" s="36">
        <f t="shared" si="7"/>
        <v>373.69</v>
      </c>
      <c r="BN6" s="36">
        <f t="shared" si="7"/>
        <v>370.12</v>
      </c>
      <c r="BO6" s="35" t="str">
        <f>IF(BO7="","",IF(BO7="-","【-】","【"&amp;SUBSTITUTE(TEXT(BO7,"#,##0.00"),"-","△")&amp;"】"))</f>
        <v>【270.46】</v>
      </c>
      <c r="BP6" s="36">
        <f>IF(BP7="",NA(),BP7)</f>
        <v>106.27</v>
      </c>
      <c r="BQ6" s="36">
        <f t="shared" ref="BQ6:BY6" si="8">IF(BQ7="",NA(),BQ7)</f>
        <v>110.08</v>
      </c>
      <c r="BR6" s="36">
        <f t="shared" si="8"/>
        <v>115.98</v>
      </c>
      <c r="BS6" s="36">
        <f t="shared" si="8"/>
        <v>111.46</v>
      </c>
      <c r="BT6" s="36">
        <f t="shared" si="8"/>
        <v>120.22</v>
      </c>
      <c r="BU6" s="36">
        <f t="shared" si="8"/>
        <v>99.07</v>
      </c>
      <c r="BV6" s="36">
        <f t="shared" si="8"/>
        <v>99.99</v>
      </c>
      <c r="BW6" s="36">
        <f t="shared" si="8"/>
        <v>100.65</v>
      </c>
      <c r="BX6" s="36">
        <f t="shared" si="8"/>
        <v>99.87</v>
      </c>
      <c r="BY6" s="36">
        <f t="shared" si="8"/>
        <v>100.42</v>
      </c>
      <c r="BZ6" s="35" t="str">
        <f>IF(BZ7="","",IF(BZ7="-","【-】","【"&amp;SUBSTITUTE(TEXT(BZ7,"#,##0.00"),"-","△")&amp;"】"))</f>
        <v>【103.91】</v>
      </c>
      <c r="CA6" s="36">
        <f>IF(CA7="",NA(),CA7)</f>
        <v>133.21</v>
      </c>
      <c r="CB6" s="36">
        <f t="shared" ref="CB6:CJ6" si="9">IF(CB7="",NA(),CB7)</f>
        <v>129.22999999999999</v>
      </c>
      <c r="CC6" s="36">
        <f t="shared" si="9"/>
        <v>122.83</v>
      </c>
      <c r="CD6" s="36">
        <f t="shared" si="9"/>
        <v>127.87</v>
      </c>
      <c r="CE6" s="36">
        <f t="shared" si="9"/>
        <v>119.27</v>
      </c>
      <c r="CF6" s="36">
        <f t="shared" si="9"/>
        <v>173.03</v>
      </c>
      <c r="CG6" s="36">
        <f t="shared" si="9"/>
        <v>171.15</v>
      </c>
      <c r="CH6" s="36">
        <f t="shared" si="9"/>
        <v>170.19</v>
      </c>
      <c r="CI6" s="36">
        <f t="shared" si="9"/>
        <v>171.81</v>
      </c>
      <c r="CJ6" s="36">
        <f t="shared" si="9"/>
        <v>171.67</v>
      </c>
      <c r="CK6" s="35" t="str">
        <f>IF(CK7="","",IF(CK7="-","【-】","【"&amp;SUBSTITUTE(TEXT(CK7,"#,##0.00"),"-","△")&amp;"】"))</f>
        <v>【167.11】</v>
      </c>
      <c r="CL6" s="36">
        <f>IF(CL7="",NA(),CL7)</f>
        <v>46.33</v>
      </c>
      <c r="CM6" s="36">
        <f t="shared" ref="CM6:CU6" si="10">IF(CM7="",NA(),CM7)</f>
        <v>46.27</v>
      </c>
      <c r="CN6" s="36">
        <f t="shared" si="10"/>
        <v>46.02</v>
      </c>
      <c r="CO6" s="36">
        <f t="shared" si="10"/>
        <v>47.07</v>
      </c>
      <c r="CP6" s="36">
        <f t="shared" si="10"/>
        <v>44.92</v>
      </c>
      <c r="CQ6" s="36">
        <f t="shared" si="10"/>
        <v>58.58</v>
      </c>
      <c r="CR6" s="36">
        <f t="shared" si="10"/>
        <v>58.53</v>
      </c>
      <c r="CS6" s="36">
        <f t="shared" si="10"/>
        <v>59.01</v>
      </c>
      <c r="CT6" s="36">
        <f t="shared" si="10"/>
        <v>60.03</v>
      </c>
      <c r="CU6" s="36">
        <f t="shared" si="10"/>
        <v>59.74</v>
      </c>
      <c r="CV6" s="35" t="str">
        <f>IF(CV7="","",IF(CV7="-","【-】","【"&amp;SUBSTITUTE(TEXT(CV7,"#,##0.00"),"-","△")&amp;"】"))</f>
        <v>【60.27】</v>
      </c>
      <c r="CW6" s="36">
        <f>IF(CW7="",NA(),CW7)</f>
        <v>96.04</v>
      </c>
      <c r="CX6" s="36">
        <f t="shared" ref="CX6:DF6" si="11">IF(CX7="",NA(),CX7)</f>
        <v>95.32</v>
      </c>
      <c r="CY6" s="36">
        <f t="shared" si="11"/>
        <v>95.98</v>
      </c>
      <c r="CZ6" s="36">
        <f t="shared" si="11"/>
        <v>93.73</v>
      </c>
      <c r="DA6" s="36">
        <f t="shared" si="11"/>
        <v>98.81</v>
      </c>
      <c r="DB6" s="36">
        <f t="shared" si="11"/>
        <v>85.23</v>
      </c>
      <c r="DC6" s="36">
        <f t="shared" si="11"/>
        <v>85.26</v>
      </c>
      <c r="DD6" s="36">
        <f t="shared" si="11"/>
        <v>85.37</v>
      </c>
      <c r="DE6" s="36">
        <f t="shared" si="11"/>
        <v>84.81</v>
      </c>
      <c r="DF6" s="36">
        <f t="shared" si="11"/>
        <v>84.8</v>
      </c>
      <c r="DG6" s="35" t="str">
        <f>IF(DG7="","",IF(DG7="-","【-】","【"&amp;SUBSTITUTE(TEXT(DG7,"#,##0.00"),"-","△")&amp;"】"))</f>
        <v>【89.92】</v>
      </c>
      <c r="DH6" s="36">
        <f>IF(DH7="",NA(),DH7)</f>
        <v>52.17</v>
      </c>
      <c r="DI6" s="36">
        <f t="shared" ref="DI6:DQ6" si="12">IF(DI7="",NA(),DI7)</f>
        <v>53.61</v>
      </c>
      <c r="DJ6" s="36">
        <f t="shared" si="12"/>
        <v>55.55</v>
      </c>
      <c r="DK6" s="36">
        <f t="shared" si="12"/>
        <v>56.49</v>
      </c>
      <c r="DL6" s="36">
        <f t="shared" si="12"/>
        <v>58.63</v>
      </c>
      <c r="DM6" s="36">
        <f t="shared" si="12"/>
        <v>44.31</v>
      </c>
      <c r="DN6" s="36">
        <f t="shared" si="12"/>
        <v>45.75</v>
      </c>
      <c r="DO6" s="36">
        <f t="shared" si="12"/>
        <v>46.9</v>
      </c>
      <c r="DP6" s="36">
        <f t="shared" si="12"/>
        <v>47.28</v>
      </c>
      <c r="DQ6" s="36">
        <f t="shared" si="12"/>
        <v>47.66</v>
      </c>
      <c r="DR6" s="35" t="str">
        <f>IF(DR7="","",IF(DR7="-","【-】","【"&amp;SUBSTITUTE(TEXT(DR7,"#,##0.00"),"-","△")&amp;"】"))</f>
        <v>【48.85】</v>
      </c>
      <c r="DS6" s="36">
        <f>IF(DS7="",NA(),DS7)</f>
        <v>3.49</v>
      </c>
      <c r="DT6" s="36">
        <f t="shared" ref="DT6:EB6" si="13">IF(DT7="",NA(),DT7)</f>
        <v>0.6</v>
      </c>
      <c r="DU6" s="36">
        <f t="shared" si="13"/>
        <v>12.01</v>
      </c>
      <c r="DV6" s="36">
        <f t="shared" si="13"/>
        <v>16.57</v>
      </c>
      <c r="DW6" s="36">
        <f t="shared" si="13"/>
        <v>19.04</v>
      </c>
      <c r="DX6" s="36">
        <f t="shared" si="13"/>
        <v>10.09</v>
      </c>
      <c r="DY6" s="36">
        <f t="shared" si="13"/>
        <v>10.54</v>
      </c>
      <c r="DZ6" s="36">
        <f t="shared" si="13"/>
        <v>12.03</v>
      </c>
      <c r="EA6" s="36">
        <f t="shared" si="13"/>
        <v>12.19</v>
      </c>
      <c r="EB6" s="36">
        <f t="shared" si="13"/>
        <v>15.1</v>
      </c>
      <c r="EC6" s="35" t="str">
        <f>IF(EC7="","",IF(EC7="-","【-】","【"&amp;SUBSTITUTE(TEXT(EC7,"#,##0.00"),"-","△")&amp;"】"))</f>
        <v>【17.80】</v>
      </c>
      <c r="ED6" s="36">
        <f>IF(ED7="",NA(),ED7)</f>
        <v>0.56000000000000005</v>
      </c>
      <c r="EE6" s="36">
        <f t="shared" ref="EE6:EM6" si="14">IF(EE7="",NA(),EE7)</f>
        <v>0.37</v>
      </c>
      <c r="EF6" s="36">
        <f t="shared" si="14"/>
        <v>0.16</v>
      </c>
      <c r="EG6" s="36">
        <f t="shared" si="14"/>
        <v>0.36</v>
      </c>
      <c r="EH6" s="35">
        <f t="shared" si="14"/>
        <v>0</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283827</v>
      </c>
      <c r="D7" s="38">
        <v>46</v>
      </c>
      <c r="E7" s="38">
        <v>1</v>
      </c>
      <c r="F7" s="38">
        <v>0</v>
      </c>
      <c r="G7" s="38">
        <v>1</v>
      </c>
      <c r="H7" s="38" t="s">
        <v>93</v>
      </c>
      <c r="I7" s="38" t="s">
        <v>94</v>
      </c>
      <c r="J7" s="38" t="s">
        <v>95</v>
      </c>
      <c r="K7" s="38" t="s">
        <v>96</v>
      </c>
      <c r="L7" s="38" t="s">
        <v>97</v>
      </c>
      <c r="M7" s="38" t="s">
        <v>98</v>
      </c>
      <c r="N7" s="39" t="s">
        <v>99</v>
      </c>
      <c r="O7" s="39">
        <v>82.51</v>
      </c>
      <c r="P7" s="39">
        <v>100</v>
      </c>
      <c r="Q7" s="39">
        <v>2700</v>
      </c>
      <c r="R7" s="39">
        <v>34622</v>
      </c>
      <c r="S7" s="39">
        <v>9.1300000000000008</v>
      </c>
      <c r="T7" s="39">
        <v>3792.11</v>
      </c>
      <c r="U7" s="39">
        <v>34609</v>
      </c>
      <c r="V7" s="39">
        <v>8.58</v>
      </c>
      <c r="W7" s="39">
        <v>4033.68</v>
      </c>
      <c r="X7" s="39">
        <v>108.99</v>
      </c>
      <c r="Y7" s="39">
        <v>112.79</v>
      </c>
      <c r="Z7" s="39">
        <v>117.76</v>
      </c>
      <c r="AA7" s="39">
        <v>114.04</v>
      </c>
      <c r="AB7" s="39">
        <v>121.34</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322.64999999999998</v>
      </c>
      <c r="AU7" s="39">
        <v>410.86</v>
      </c>
      <c r="AV7" s="39">
        <v>650.75</v>
      </c>
      <c r="AW7" s="39">
        <v>470.5</v>
      </c>
      <c r="AX7" s="39">
        <v>625.67999999999995</v>
      </c>
      <c r="AY7" s="39">
        <v>382.09</v>
      </c>
      <c r="AZ7" s="39">
        <v>371.31</v>
      </c>
      <c r="BA7" s="39">
        <v>377.63</v>
      </c>
      <c r="BB7" s="39">
        <v>357.34</v>
      </c>
      <c r="BC7" s="39">
        <v>366.03</v>
      </c>
      <c r="BD7" s="39">
        <v>261.93</v>
      </c>
      <c r="BE7" s="39">
        <v>270.08999999999997</v>
      </c>
      <c r="BF7" s="39">
        <v>251.2</v>
      </c>
      <c r="BG7" s="39">
        <v>231.51</v>
      </c>
      <c r="BH7" s="39">
        <v>211.57</v>
      </c>
      <c r="BI7" s="39">
        <v>188.76</v>
      </c>
      <c r="BJ7" s="39">
        <v>385.06</v>
      </c>
      <c r="BK7" s="39">
        <v>373.09</v>
      </c>
      <c r="BL7" s="39">
        <v>364.71</v>
      </c>
      <c r="BM7" s="39">
        <v>373.69</v>
      </c>
      <c r="BN7" s="39">
        <v>370.12</v>
      </c>
      <c r="BO7" s="39">
        <v>270.45999999999998</v>
      </c>
      <c r="BP7" s="39">
        <v>106.27</v>
      </c>
      <c r="BQ7" s="39">
        <v>110.08</v>
      </c>
      <c r="BR7" s="39">
        <v>115.98</v>
      </c>
      <c r="BS7" s="39">
        <v>111.46</v>
      </c>
      <c r="BT7" s="39">
        <v>120.22</v>
      </c>
      <c r="BU7" s="39">
        <v>99.07</v>
      </c>
      <c r="BV7" s="39">
        <v>99.99</v>
      </c>
      <c r="BW7" s="39">
        <v>100.65</v>
      </c>
      <c r="BX7" s="39">
        <v>99.87</v>
      </c>
      <c r="BY7" s="39">
        <v>100.42</v>
      </c>
      <c r="BZ7" s="39">
        <v>103.91</v>
      </c>
      <c r="CA7" s="39">
        <v>133.21</v>
      </c>
      <c r="CB7" s="39">
        <v>129.22999999999999</v>
      </c>
      <c r="CC7" s="39">
        <v>122.83</v>
      </c>
      <c r="CD7" s="39">
        <v>127.87</v>
      </c>
      <c r="CE7" s="39">
        <v>119.27</v>
      </c>
      <c r="CF7" s="39">
        <v>173.03</v>
      </c>
      <c r="CG7" s="39">
        <v>171.15</v>
      </c>
      <c r="CH7" s="39">
        <v>170.19</v>
      </c>
      <c r="CI7" s="39">
        <v>171.81</v>
      </c>
      <c r="CJ7" s="39">
        <v>171.67</v>
      </c>
      <c r="CK7" s="39">
        <v>167.11</v>
      </c>
      <c r="CL7" s="39">
        <v>46.33</v>
      </c>
      <c r="CM7" s="39">
        <v>46.27</v>
      </c>
      <c r="CN7" s="39">
        <v>46.02</v>
      </c>
      <c r="CO7" s="39">
        <v>47.07</v>
      </c>
      <c r="CP7" s="39">
        <v>44.92</v>
      </c>
      <c r="CQ7" s="39">
        <v>58.58</v>
      </c>
      <c r="CR7" s="39">
        <v>58.53</v>
      </c>
      <c r="CS7" s="39">
        <v>59.01</v>
      </c>
      <c r="CT7" s="39">
        <v>60.03</v>
      </c>
      <c r="CU7" s="39">
        <v>59.74</v>
      </c>
      <c r="CV7" s="39">
        <v>60.27</v>
      </c>
      <c r="CW7" s="39">
        <v>96.04</v>
      </c>
      <c r="CX7" s="39">
        <v>95.32</v>
      </c>
      <c r="CY7" s="39">
        <v>95.98</v>
      </c>
      <c r="CZ7" s="39">
        <v>93.73</v>
      </c>
      <c r="DA7" s="39">
        <v>98.81</v>
      </c>
      <c r="DB7" s="39">
        <v>85.23</v>
      </c>
      <c r="DC7" s="39">
        <v>85.26</v>
      </c>
      <c r="DD7" s="39">
        <v>85.37</v>
      </c>
      <c r="DE7" s="39">
        <v>84.81</v>
      </c>
      <c r="DF7" s="39">
        <v>84.8</v>
      </c>
      <c r="DG7" s="39">
        <v>89.92</v>
      </c>
      <c r="DH7" s="39">
        <v>52.17</v>
      </c>
      <c r="DI7" s="39">
        <v>53.61</v>
      </c>
      <c r="DJ7" s="39">
        <v>55.55</v>
      </c>
      <c r="DK7" s="39">
        <v>56.49</v>
      </c>
      <c r="DL7" s="39">
        <v>58.63</v>
      </c>
      <c r="DM7" s="39">
        <v>44.31</v>
      </c>
      <c r="DN7" s="39">
        <v>45.75</v>
      </c>
      <c r="DO7" s="39">
        <v>46.9</v>
      </c>
      <c r="DP7" s="39">
        <v>47.28</v>
      </c>
      <c r="DQ7" s="39">
        <v>47.66</v>
      </c>
      <c r="DR7" s="39">
        <v>48.85</v>
      </c>
      <c r="DS7" s="39">
        <v>3.49</v>
      </c>
      <c r="DT7" s="39">
        <v>0.6</v>
      </c>
      <c r="DU7" s="39">
        <v>12.01</v>
      </c>
      <c r="DV7" s="39">
        <v>16.57</v>
      </c>
      <c r="DW7" s="39">
        <v>19.04</v>
      </c>
      <c r="DX7" s="39">
        <v>10.09</v>
      </c>
      <c r="DY7" s="39">
        <v>10.54</v>
      </c>
      <c r="DZ7" s="39">
        <v>12.03</v>
      </c>
      <c r="EA7" s="39">
        <v>12.19</v>
      </c>
      <c r="EB7" s="39">
        <v>15.1</v>
      </c>
      <c r="EC7" s="39">
        <v>17.8</v>
      </c>
      <c r="ED7" s="39">
        <v>0.56000000000000005</v>
      </c>
      <c r="EE7" s="39">
        <v>0.37</v>
      </c>
      <c r="EF7" s="39">
        <v>0.16</v>
      </c>
      <c r="EG7" s="39">
        <v>0.36</v>
      </c>
      <c r="EH7" s="39">
        <v>0</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筒井 和秀</cp:lastModifiedBy>
  <cp:lastPrinted>2020-01-30T08:18:35Z</cp:lastPrinted>
  <dcterms:created xsi:type="dcterms:W3CDTF">2019-12-05T04:22:17Z</dcterms:created>
  <dcterms:modified xsi:type="dcterms:W3CDTF">2020-01-30T08:18:36Z</dcterms:modified>
  <cp:category/>
</cp:coreProperties>
</file>