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下水道チーム\R100101財務庶務関係書\経営比較分析・経営戦略関係\H30\20190118 公営企業に係る「経営比較分析表」（平成29年度決算）の分析等について（131（木）〆切）\33 播磨町（上、下）\"/>
    </mc:Choice>
  </mc:AlternateContent>
  <workbookProtection workbookAlgorithmName="SHA-512" workbookHashValue="CZC6e/lLCdSzlMfpDPKVg1kSAxY5aJYlQkR0msScAoZx/W1khhnaQKuG49nKK/NcmgAB5C8/jIy1vP12/3OAHQ==" workbookSaltValue="LI5WTTGwj0nW+TWdv1C6hg==" workbookSpinCount="100000" lockStructure="1"/>
  <bookViews>
    <workbookView xWindow="0" yWindow="0" windowWidth="19200" windowHeight="1137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W10" i="4"/>
  <c r="I10" i="4"/>
  <c r="B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<sst xmlns="http://schemas.openxmlformats.org/spreadsheetml/2006/main" count="242" uniqueCount="123">
  <si>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</si>
  <si>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</si>
  <si>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</si>
  <si>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</si>
  <si>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</si>
  <si>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</si>
  <si>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</si>
  <si>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</si>
  <si>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</si>
  <si>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</si>
  <si>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</si>
  <si>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</si>
  <si>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</si>
  <si>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</si>
  <si>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</si>
  <si>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</si>
  <si>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</si>
  <si>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</si>
  <si>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</si>
  <si>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</si>
  <si>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</si>
  <si>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</si>
  <si>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</si>
  <si>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</si>
  <si>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</si>
  <si>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</si>
  <si>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</si>
  <si>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</si>
  <si>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</si>
  <si>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</si>
  <si>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</si>
  <si>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</si>
  <si>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</si>
  <si>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</si>
  <si>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</si>
  <si>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</si>
  <si>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</si>
  <si>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</si>
  <si>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</si>
  <si>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</si>
  <si>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</si>
  <si>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</si>
  <si>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</si>
  <si>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</si>
  <si>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</si>
  <si>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</si>
  <si>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</si>
  <si>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</si>
  <si>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</si>
  <si>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</si>
  <si>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</si>
  <si>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</si>
  <si>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</si>
  <si>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</si>
  <si>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</si>
  <si>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</si>
  <si>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</si>
  <si>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</si>
  <si>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</si>
  <si>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</si>
  <si>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</si>
  <si>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</si>
  <si>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</si>
  <si>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</si>
  <si>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</si>
  <si>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</si>
  <si>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</si>
  <si>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</si>
  <si>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</si>
  <si>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</si>
  <si>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</si>
  <si>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</si>
  <si>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</si>
  <si>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</si>
  <si>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</si>
  <si>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</si>
  <si>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</si>
  <si>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</si>
  <si>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</si>
  <si>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</si>
  <si>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</si>
  <si>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</si>
  <si>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</si>
  <si>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</si>
  <si>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</si>
  <si>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</si>
  <si>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</si>
  <si>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</si>
  <si>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</si>
  <si>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</si>
  <si>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</si>
  <si>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</si>
  <si>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</si>
  <si>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</si>
  <si>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</si>
  <si>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</si>
  <si>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</si>
  <si>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</si>
  <si>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</si>
  <si>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</si>
  <si>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</si>
  <si>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</si>
  <si>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</si>
  <si>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</si>
  <si>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</si>
  <si>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</si>
  <si>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</si>
  <si>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</si>
  <si>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</si>
  <si>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</si>
  <si>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兵庫県　播磨町</t>
  </si>
  <si>
    <t>法非適用</t>
  </si>
  <si>
    <t>下水道事業</t>
  </si>
  <si>
    <t>公共下水道</t>
  </si>
  <si>
    <t>Bc2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</si>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</sst>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8-4E91-9E79-43CAFDD55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0.05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B8-4E91-9E79-43CAFDD55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6-45B9-9EDD-811CC38C3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56.94</c:v>
                </c:pt>
                <c:pt idx="1">
                  <c:v>58.28</c:v>
                </c:pt>
                <c:pt idx="2">
                  <c:v>56.67</c:v>
                </c:pt>
                <c:pt idx="3">
                  <c:v>58.04</c:v>
                </c:pt>
                <c:pt idx="4">
                  <c:v>59.9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96-45B9-9EDD-811CC38C3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93.3</c:v>
                </c:pt>
                <c:pt idx="1">
                  <c:v>92.53</c:v>
                </c:pt>
                <c:pt idx="2">
                  <c:v>94.42</c:v>
                </c:pt>
                <c:pt idx="3">
                  <c:v>91.7</c:v>
                </c:pt>
                <c:pt idx="4">
                  <c:v>91.94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C-4BBC-A787-EBD742A3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92.35</c:v>
                </c:pt>
                <c:pt idx="1">
                  <c:v>92.78</c:v>
                </c:pt>
                <c:pt idx="2">
                  <c:v>92.9</c:v>
                </c:pt>
                <c:pt idx="3">
                  <c:v>92.56</c:v>
                </c:pt>
                <c:pt idx="4">
                  <c:v>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0C-4BBC-A787-EBD742A3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79.27</c:v>
                </c:pt>
                <c:pt idx="1">
                  <c:v>81.900000000000006</c:v>
                </c:pt>
                <c:pt idx="2">
                  <c:v>81.98</c:v>
                </c:pt>
                <c:pt idx="3">
                  <c:v>80.95</c:v>
                </c:pt>
                <c:pt idx="4">
                  <c:v>77.180000000000007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6-4238-8B27-1F0DDFDCB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B6-4238-8B27-1F0DDFDCB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2-498A-ADAD-EBB2541FA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E2-498A-ADAD-EBB2541FA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8-4C4E-8BEF-B04FC8D11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48-4C4E-8BEF-B04FC8D11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6-475B-8B7E-1C9484661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D6-475B-8B7E-1C9484661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A-4FA9-B0CC-5DA449CB8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A-4FA9-B0CC-5DA449CB8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1219.0899999999999</c:v>
                </c:pt>
                <c:pt idx="1">
                  <c:v>1017.91</c:v>
                </c:pt>
                <c:pt idx="2">
                  <c:v>974.6</c:v>
                </c:pt>
                <c:pt idx="3">
                  <c:v>915.32</c:v>
                </c:pt>
                <c:pt idx="4">
                  <c:v>950.78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6-4C45-958A-8C647A3BF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1066.1600000000001</c:v>
                </c:pt>
                <c:pt idx="1">
                  <c:v>1117.27</c:v>
                </c:pt>
                <c:pt idx="2">
                  <c:v>1051.49</c:v>
                </c:pt>
                <c:pt idx="3">
                  <c:v>991.69</c:v>
                </c:pt>
                <c:pt idx="4">
                  <c:v>986.82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6-4C45-958A-8C647A3BF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74.38</c:v>
                </c:pt>
                <c:pt idx="1">
                  <c:v>77.37</c:v>
                </c:pt>
                <c:pt idx="2">
                  <c:v>77.19</c:v>
                </c:pt>
                <c:pt idx="3">
                  <c:v>76.849999999999994</c:v>
                </c:pt>
                <c:pt idx="4">
                  <c:v>70.37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D-4324-B449-74A0B290C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76.91</c:v>
                </c:pt>
                <c:pt idx="1">
                  <c:v>76.33</c:v>
                </c:pt>
                <c:pt idx="2">
                  <c:v>80.11</c:v>
                </c:pt>
                <c:pt idx="3">
                  <c:v>84.53</c:v>
                </c:pt>
                <c:pt idx="4">
                  <c:v>84.02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BD-4324-B449-74A0B290C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155.88</c:v>
                </c:pt>
                <c:pt idx="1">
                  <c:v>152.94999999999999</c:v>
                </c:pt>
                <c:pt idx="2">
                  <c:v>155.01</c:v>
                </c:pt>
                <c:pt idx="3">
                  <c:v>154.41</c:v>
                </c:pt>
                <c:pt idx="4">
                  <c:v>153.91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B-4B59-9343-FCEA62636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160.77000000000001</c:v>
                </c:pt>
                <c:pt idx="1">
                  <c:v>164.13</c:v>
                </c:pt>
                <c:pt idx="2">
                  <c:v>162.66</c:v>
                </c:pt>
                <c:pt idx="3">
                  <c:v>154.69999999999999</c:v>
                </c:pt>
                <c:pt idx="4">
                  <c:v>154.83000000000001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B-4B59-9343-FCEA62636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兵庫県　播磨町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Bc2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34615</v>
      </c>
      <c r="AM8" s="68"/>
      <c r="AN8" s="68"/>
      <c r="AO8" s="68"/>
      <c r="AP8" s="68"/>
      <c r="AQ8" s="68"/>
      <c r="AR8" s="68"/>
      <c r="AS8" s="68"/>
      <c r="AT8" s="67">
        <f>データ!T6</f>
        <v>9.1300000000000008</v>
      </c>
      <c r="AU8" s="67"/>
      <c r="AV8" s="67"/>
      <c r="AW8" s="67"/>
      <c r="AX8" s="67"/>
      <c r="AY8" s="67"/>
      <c r="AZ8" s="67"/>
      <c r="BA8" s="67"/>
      <c r="BB8" s="67">
        <f>データ!U6</f>
        <v>3791.35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97.83</v>
      </c>
      <c r="Q10" s="67"/>
      <c r="R10" s="67"/>
      <c r="S10" s="67"/>
      <c r="T10" s="67"/>
      <c r="U10" s="67"/>
      <c r="V10" s="67"/>
      <c r="W10" s="67">
        <f>データ!Q6</f>
        <v>93.42</v>
      </c>
      <c r="X10" s="67"/>
      <c r="Y10" s="67"/>
      <c r="Z10" s="67"/>
      <c r="AA10" s="67"/>
      <c r="AB10" s="67"/>
      <c r="AC10" s="67"/>
      <c r="AD10" s="68">
        <f>データ!R6</f>
        <v>1990</v>
      </c>
      <c r="AE10" s="68"/>
      <c r="AF10" s="68"/>
      <c r="AG10" s="68"/>
      <c r="AH10" s="68"/>
      <c r="AI10" s="68"/>
      <c r="AJ10" s="68"/>
      <c r="AK10" s="2"/>
      <c r="AL10" s="68">
        <f>データ!V6</f>
        <v>33799</v>
      </c>
      <c r="AM10" s="68"/>
      <c r="AN10" s="68"/>
      <c r="AO10" s="68"/>
      <c r="AP10" s="68"/>
      <c r="AQ10" s="68"/>
      <c r="AR10" s="68"/>
      <c r="AS10" s="68"/>
      <c r="AT10" s="67">
        <f>データ!W6</f>
        <v>5.03</v>
      </c>
      <c r="AU10" s="67"/>
      <c r="AV10" s="67"/>
      <c r="AW10" s="67"/>
      <c r="AX10" s="67"/>
      <c r="AY10" s="67"/>
      <c r="AZ10" s="67"/>
      <c r="BA10" s="67"/>
      <c r="BB10" s="67">
        <f>データ!X6</f>
        <v>6719.48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55</v>
      </c>
      <c r="N86" s="25" t="s">
        <v>56</v>
      </c>
      <c r="O86" s="25" t="str">
        <f>データ!EO6</f>
        <v>【0.23】</v>
      </c>
    </row>
  </sheetData>
  <sheetProtection algorithmName="SHA-512" hashValue="AGLT8I8nt6q9jQjS/V3JwWr0fx488FFbU/27i5Mnhws3u1Q06zTj1CveZbFqy8SfHis2xR8V2LRi2ZwIdgiE1g==" saltValue="FBsj2JrdqVqU/en/eS0xI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283827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兵庫県　播磨町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Bc2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97.83</v>
      </c>
      <c r="Q6" s="33">
        <f t="shared" si="3"/>
        <v>93.42</v>
      </c>
      <c r="R6" s="33">
        <f t="shared" si="3"/>
        <v>1990</v>
      </c>
      <c r="S6" s="33">
        <f t="shared" si="3"/>
        <v>34615</v>
      </c>
      <c r="T6" s="33">
        <f t="shared" si="3"/>
        <v>9.1300000000000008</v>
      </c>
      <c r="U6" s="33">
        <f t="shared" si="3"/>
        <v>3791.35</v>
      </c>
      <c r="V6" s="33">
        <f t="shared" si="3"/>
        <v>33799</v>
      </c>
      <c r="W6" s="33">
        <f t="shared" si="3"/>
        <v>5.03</v>
      </c>
      <c r="X6" s="33">
        <f t="shared" si="3"/>
        <v>6719.48</v>
      </c>
      <c r="Y6" s="34">
        <f>IF(Y7="",NA(),Y7)</f>
        <v>79.27</v>
      </c>
      <c r="Z6" s="34">
        <f t="shared" ref="Z6:AH6" si="4">IF(Z7="",NA(),Z7)</f>
        <v>81.900000000000006</v>
      </c>
      <c r="AA6" s="34">
        <f t="shared" si="4"/>
        <v>81.98</v>
      </c>
      <c r="AB6" s="34">
        <f t="shared" si="4"/>
        <v>80.95</v>
      </c>
      <c r="AC6" s="34">
        <f t="shared" si="4"/>
        <v>77.180000000000007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1219.0899999999999</v>
      </c>
      <c r="BG6" s="34">
        <f t="shared" ref="BG6:BO6" si="7">IF(BG7="",NA(),BG7)</f>
        <v>1017.91</v>
      </c>
      <c r="BH6" s="34">
        <f t="shared" si="7"/>
        <v>974.6</v>
      </c>
      <c r="BI6" s="34">
        <f t="shared" si="7"/>
        <v>915.32</v>
      </c>
      <c r="BJ6" s="34">
        <f t="shared" si="7"/>
        <v>950.78</v>
      </c>
      <c r="BK6" s="34">
        <f t="shared" si="7"/>
        <v>1066.1600000000001</v>
      </c>
      <c r="BL6" s="34">
        <f t="shared" si="7"/>
        <v>1117.27</v>
      </c>
      <c r="BM6" s="34">
        <f t="shared" si="7"/>
        <v>1051.49</v>
      </c>
      <c r="BN6" s="34">
        <f t="shared" si="7"/>
        <v>991.69</v>
      </c>
      <c r="BO6" s="34">
        <f t="shared" si="7"/>
        <v>986.82</v>
      </c>
      <c r="BP6" s="33" t="str">
        <f>IF(BP7="","",IF(BP7="-","【-】","【"&amp;SUBSTITUTE(TEXT(BP7,"#,##0.00"),"-","△")&amp;"】"))</f>
        <v>【707.33】</v>
      </c>
      <c r="BQ6" s="34">
        <f>IF(BQ7="",NA(),BQ7)</f>
        <v>74.38</v>
      </c>
      <c r="BR6" s="34">
        <f t="shared" ref="BR6:BZ6" si="8">IF(BR7="",NA(),BR7)</f>
        <v>77.37</v>
      </c>
      <c r="BS6" s="34">
        <f t="shared" si="8"/>
        <v>77.19</v>
      </c>
      <c r="BT6" s="34">
        <f t="shared" si="8"/>
        <v>76.849999999999994</v>
      </c>
      <c r="BU6" s="34">
        <f t="shared" si="8"/>
        <v>70.37</v>
      </c>
      <c r="BV6" s="34">
        <f t="shared" si="8"/>
        <v>76.91</v>
      </c>
      <c r="BW6" s="34">
        <f t="shared" si="8"/>
        <v>76.33</v>
      </c>
      <c r="BX6" s="34">
        <f t="shared" si="8"/>
        <v>80.11</v>
      </c>
      <c r="BY6" s="34">
        <f t="shared" si="8"/>
        <v>84.53</v>
      </c>
      <c r="BZ6" s="34">
        <f t="shared" si="8"/>
        <v>84.02</v>
      </c>
      <c r="CA6" s="33" t="str">
        <f>IF(CA7="","",IF(CA7="-","【-】","【"&amp;SUBSTITUTE(TEXT(CA7,"#,##0.00"),"-","△")&amp;"】"))</f>
        <v>【101.26】</v>
      </c>
      <c r="CB6" s="34">
        <f>IF(CB7="",NA(),CB7)</f>
        <v>155.88</v>
      </c>
      <c r="CC6" s="34">
        <f t="shared" ref="CC6:CK6" si="9">IF(CC7="",NA(),CC7)</f>
        <v>152.94999999999999</v>
      </c>
      <c r="CD6" s="34">
        <f t="shared" si="9"/>
        <v>155.01</v>
      </c>
      <c r="CE6" s="34">
        <f t="shared" si="9"/>
        <v>154.41</v>
      </c>
      <c r="CF6" s="34">
        <f t="shared" si="9"/>
        <v>153.91</v>
      </c>
      <c r="CG6" s="34">
        <f t="shared" si="9"/>
        <v>160.77000000000001</v>
      </c>
      <c r="CH6" s="34">
        <f t="shared" si="9"/>
        <v>164.13</v>
      </c>
      <c r="CI6" s="34">
        <f t="shared" si="9"/>
        <v>162.66</v>
      </c>
      <c r="CJ6" s="34">
        <f t="shared" si="9"/>
        <v>154.69999999999999</v>
      </c>
      <c r="CK6" s="34">
        <f t="shared" si="9"/>
        <v>154.83000000000001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56.94</v>
      </c>
      <c r="CS6" s="34">
        <f t="shared" si="10"/>
        <v>58.28</v>
      </c>
      <c r="CT6" s="34">
        <f t="shared" si="10"/>
        <v>56.67</v>
      </c>
      <c r="CU6" s="34">
        <f t="shared" si="10"/>
        <v>58.04</v>
      </c>
      <c r="CV6" s="34">
        <f t="shared" si="10"/>
        <v>59.9</v>
      </c>
      <c r="CW6" s="33" t="str">
        <f>IF(CW7="","",IF(CW7="-","【-】","【"&amp;SUBSTITUTE(TEXT(CW7,"#,##0.00"),"-","△")&amp;"】"))</f>
        <v>【60.13】</v>
      </c>
      <c r="CX6" s="34">
        <f>IF(CX7="",NA(),CX7)</f>
        <v>93.3</v>
      </c>
      <c r="CY6" s="34">
        <f t="shared" ref="CY6:DG6" si="11">IF(CY7="",NA(),CY7)</f>
        <v>92.53</v>
      </c>
      <c r="CZ6" s="34">
        <f t="shared" si="11"/>
        <v>94.42</v>
      </c>
      <c r="DA6" s="34">
        <f t="shared" si="11"/>
        <v>91.7</v>
      </c>
      <c r="DB6" s="34">
        <f t="shared" si="11"/>
        <v>91.94</v>
      </c>
      <c r="DC6" s="34">
        <f t="shared" si="11"/>
        <v>92.35</v>
      </c>
      <c r="DD6" s="34">
        <f t="shared" si="11"/>
        <v>92.78</v>
      </c>
      <c r="DE6" s="34">
        <f t="shared" si="11"/>
        <v>92.9</v>
      </c>
      <c r="DF6" s="34">
        <f t="shared" si="11"/>
        <v>92.56</v>
      </c>
      <c r="DG6" s="34">
        <f t="shared" si="11"/>
        <v>92.4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4">
        <f t="shared" si="14"/>
        <v>0.05</v>
      </c>
      <c r="EI6" s="33">
        <f t="shared" si="14"/>
        <v>0</v>
      </c>
      <c r="EJ6" s="34">
        <f t="shared" si="14"/>
        <v>0.06</v>
      </c>
      <c r="EK6" s="34">
        <f t="shared" si="14"/>
        <v>0.05</v>
      </c>
      <c r="EL6" s="34">
        <f t="shared" si="14"/>
        <v>0.04</v>
      </c>
      <c r="EM6" s="34">
        <f t="shared" si="14"/>
        <v>0.05</v>
      </c>
      <c r="EN6" s="34">
        <f t="shared" si="14"/>
        <v>0.06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283827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97.83</v>
      </c>
      <c r="Q7" s="37">
        <v>93.42</v>
      </c>
      <c r="R7" s="37">
        <v>1990</v>
      </c>
      <c r="S7" s="37">
        <v>34615</v>
      </c>
      <c r="T7" s="37">
        <v>9.1300000000000008</v>
      </c>
      <c r="U7" s="37">
        <v>3791.35</v>
      </c>
      <c r="V7" s="37">
        <v>33799</v>
      </c>
      <c r="W7" s="37">
        <v>5.03</v>
      </c>
      <c r="X7" s="37">
        <v>6719.48</v>
      </c>
      <c r="Y7" s="37">
        <v>79.27</v>
      </c>
      <c r="Z7" s="37">
        <v>81.900000000000006</v>
      </c>
      <c r="AA7" s="37">
        <v>81.98</v>
      </c>
      <c r="AB7" s="37">
        <v>80.95</v>
      </c>
      <c r="AC7" s="37">
        <v>77.180000000000007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1219.0899999999999</v>
      </c>
      <c r="BG7" s="37">
        <v>1017.91</v>
      </c>
      <c r="BH7" s="37">
        <v>974.6</v>
      </c>
      <c r="BI7" s="37">
        <v>915.32</v>
      </c>
      <c r="BJ7" s="37">
        <v>950.78</v>
      </c>
      <c r="BK7" s="37">
        <v>1066.1600000000001</v>
      </c>
      <c r="BL7" s="37">
        <v>1117.27</v>
      </c>
      <c r="BM7" s="37">
        <v>1051.49</v>
      </c>
      <c r="BN7" s="37">
        <v>991.69</v>
      </c>
      <c r="BO7" s="37">
        <v>986.82</v>
      </c>
      <c r="BP7" s="37">
        <v>707.33</v>
      </c>
      <c r="BQ7" s="37">
        <v>74.38</v>
      </c>
      <c r="BR7" s="37">
        <v>77.37</v>
      </c>
      <c r="BS7" s="37">
        <v>77.19</v>
      </c>
      <c r="BT7" s="37">
        <v>76.849999999999994</v>
      </c>
      <c r="BU7" s="37">
        <v>70.37</v>
      </c>
      <c r="BV7" s="37">
        <v>76.91</v>
      </c>
      <c r="BW7" s="37">
        <v>76.33</v>
      </c>
      <c r="BX7" s="37">
        <v>80.11</v>
      </c>
      <c r="BY7" s="37">
        <v>84.53</v>
      </c>
      <c r="BZ7" s="37">
        <v>84.02</v>
      </c>
      <c r="CA7" s="37">
        <v>101.26</v>
      </c>
      <c r="CB7" s="37">
        <v>155.88</v>
      </c>
      <c r="CC7" s="37">
        <v>152.94999999999999</v>
      </c>
      <c r="CD7" s="37">
        <v>155.01</v>
      </c>
      <c r="CE7" s="37">
        <v>154.41</v>
      </c>
      <c r="CF7" s="37">
        <v>153.91</v>
      </c>
      <c r="CG7" s="37">
        <v>160.77000000000001</v>
      </c>
      <c r="CH7" s="37">
        <v>164.13</v>
      </c>
      <c r="CI7" s="37">
        <v>162.66</v>
      </c>
      <c r="CJ7" s="37">
        <v>154.69999999999999</v>
      </c>
      <c r="CK7" s="37">
        <v>154.83000000000001</v>
      </c>
      <c r="CL7" s="37">
        <v>136.38999999999999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 t="s">
        <v>116</v>
      </c>
      <c r="CR7" s="37">
        <v>56.94</v>
      </c>
      <c r="CS7" s="37">
        <v>58.28</v>
      </c>
      <c r="CT7" s="37">
        <v>56.67</v>
      </c>
      <c r="CU7" s="37">
        <v>58.04</v>
      </c>
      <c r="CV7" s="37">
        <v>59.9</v>
      </c>
      <c r="CW7" s="37">
        <v>60.13</v>
      </c>
      <c r="CX7" s="37">
        <v>93.3</v>
      </c>
      <c r="CY7" s="37">
        <v>92.53</v>
      </c>
      <c r="CZ7" s="37">
        <v>94.42</v>
      </c>
      <c r="DA7" s="37">
        <v>91.7</v>
      </c>
      <c r="DB7" s="37">
        <v>91.94</v>
      </c>
      <c r="DC7" s="37">
        <v>92.35</v>
      </c>
      <c r="DD7" s="37">
        <v>92.78</v>
      </c>
      <c r="DE7" s="37">
        <v>92.9</v>
      </c>
      <c r="DF7" s="37">
        <v>92.56</v>
      </c>
      <c r="DG7" s="37">
        <v>92.4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0.05</v>
      </c>
      <c r="EI7" s="37">
        <v>0</v>
      </c>
      <c r="EJ7" s="37">
        <v>0.06</v>
      </c>
      <c r="EK7" s="37">
        <v>0.05</v>
      </c>
      <c r="EL7" s="37">
        <v>0.04</v>
      </c>
      <c r="EM7" s="37">
        <v>0.05</v>
      </c>
      <c r="EN7" s="37">
        <v>0.06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筒井 和秀</cp:lastModifiedBy>
  <dcterms:created xsi:type="dcterms:W3CDTF">2018-12-03T09:06:06Z</dcterms:created>
  <dcterms:modified xsi:type="dcterms:W3CDTF">2019-01-22T06:44:54Z</dcterms:modified>
  <cp:category/>
</cp:coreProperties>
</file>