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Y:\D-財政(こちらに移管してください)\1-庶務\5-2-財務関係照会回答書___3年L2（照会関係）\県市町振興課\05_調査報告（外部）_（元：●県民局等報告関係フォルダ）\27_財政状況資料集\R6年度決算分\06HP公開最終版\"/>
    </mc:Choice>
  </mc:AlternateContent>
  <xr:revisionPtr revIDLastSave="0" documentId="13_ncr:1_{0C43F8F2-A013-47B4-9C9D-B8B89FA1717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BW34" i="10"/>
  <c r="BW35" i="10" s="1"/>
  <c r="BW36" i="10" s="1"/>
  <c r="BW37" i="10" s="1"/>
  <c r="BW38" i="10" s="1"/>
  <c r="BE34" i="10"/>
  <c r="C34" i="10"/>
  <c r="CO34" i="10" l="1"/>
  <c r="CO35" i="10" s="1"/>
  <c r="CO36" i="10" s="1"/>
  <c r="CO37"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<sst xmlns="http://schemas.openxmlformats.org/spreadsheetml/2006/main" count="1100" uniqueCount="561">
  <si>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</si>
  <si>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</si>
  <si>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</si>
  <si>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</si>
  <si>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</si>
  <si>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</si>
  <si>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</si>
  <si>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</si>
  <si>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</si>
  <si>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</si>
  <si>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</si>
  <si>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</si>
  <si>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</si>
  <si>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</si>
  <si>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</si>
  <si>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</si>
  <si>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</si>
  <si>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</si>
  <si>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</si>
  <si>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</si>
  <si>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</si>
  <si>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</si>
  <si>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</si>
  <si>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</si>
  <si>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</si>
  <si>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</si>
  <si>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</si>
  <si>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</si>
  <si>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</si>
  <si>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</si>
  <si>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</si>
  <si>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</si>
  <si>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</si>
  <si>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</si>
  <si>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</si>
  <si>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</si>
  <si>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</si>
  <si>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</si>
  <si>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</si>
  <si>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</si>
  <si>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</si>
  <si>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</si>
  <si>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</si>
  <si>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</si>
  <si>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</si>
  <si>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</si>
  <si>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</si>
  <si>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</si>
  <si>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</si>
  <si>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</si>
  <si>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</si>
  <si>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</si>
  <si>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</si>
  <si>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</si>
  <si>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</si>
  <si>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</si>
  <si>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</si>
  <si>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</si>
  <si>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</si>
  <si>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</si>
  <si>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</si>
  <si>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</si>
  <si>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</si>
  <si>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</si>
  <si>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</si>
  <si>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</si>
  <si>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</si>
  <si>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</si>
  <si>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</si>
  <si>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</si>
  <si>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</si>
  <si>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</si>
  <si>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</si>
  <si>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</si>
  <si>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</si>
  <si>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</si>
  <si>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</si>
  <si>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</si>
  <si>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</si>
  <si>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</si>
  <si>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</si>
  <si>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</si>
  <si>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</si>
  <si>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</si>
  <si>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</si>
  <si>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</si>
  <si>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</si>
  <si>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</si>
  <si>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</si>
  <si>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</si>
  <si>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</si>
  <si>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</si>
  <si>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</si>
  <si>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</si>
  <si>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</si>
  <si>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</si>
  <si>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</si>
  <si>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</si>
  <si>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</si>
  <si>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</si>
  <si>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</si>
  <si>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</si>
  <si>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</si>
  <si>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</si>
  <si>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</si>
  <si>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</si>
  <si>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</si>
  <si>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</si>
  <si>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</si>
  <si>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</si>
  <si>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</si>
  <si>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</si>
  <si>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</si>
  <si>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</si>
  <si>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</si>
  <si>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</si>
  <si>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</si>
  <si>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</si>
  <si>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</si>
  <si>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</si>
  <si>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</si>
  <si>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</si>
  <si>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</si>
  <si>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</si>
  <si>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</si>
  <si>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</si>
  <si>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</si>
  <si>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</si>
  <si>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</si>
  <si>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</si>
  <si>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</si>
  <si>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</si>
  <si>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</si>
  <si>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</si>
  <si>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</si>
  <si>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</si>
  <si>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</si>
  <si>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</si>
  <si>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</si>
  <si>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</si>
  <si>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</si>
  <si>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</si>
  <si>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</si>
  <si>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</si>
  <si>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</si>
  <si>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</si>
  <si>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</si>
  <si>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</si>
  <si>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</si>
  <si>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</si>
  <si>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</si>
  <si>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</si>
  <si>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</si>
  <si>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</si>
  <si>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</si>
  <si>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</si>
  <si>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</si>
  <si>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</si>
  <si>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</si>
  <si>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</si>
  <si>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</si>
  <si>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</si>
  <si>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</si>
  <si>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</si>
  <si>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</si>
  <si>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</si>
  <si>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</si>
  <si>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</si>
  <si>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</si>
  <si>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</si>
  <si>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</si>
  <si>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</si>
  <si>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</si>
  <si>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</si>
  <si>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</si>
  <si>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</si>
  <si>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</si>
  <si>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</si>
  <si>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</si>
  <si>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</si>
  <si>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</si>
  <si>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</si>
  <si>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</si>
  <si>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</si>
  <si>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</si>
  <si>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</si>
  <si>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</si>
  <si>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</si>
  <si>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</si>
  <si>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</si>
  <si>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</si>
  <si>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</si>
  <si>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</si>
  <si>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</si>
  <si>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</si>
  <si>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</si>
  <si>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</si>
  <si>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</si>
  <si>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</si>
  <si>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</si>
  <si>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</si>
  <si>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</si>
  <si>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</si>
  <si>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兵庫県播磨町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</si>
  <si>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</si>
  <si>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</si>
  <si>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</si>
  <si>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</si>
  <si>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</si>
  <si>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</si>
  <si>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</si>
  <si>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</si>
  <si>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</si>
  <si>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</si>
  <si>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</si>
  <si>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</si>
  <si>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</si>
  <si>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</si>
  <si>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</si>
  <si>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</si>
  <si>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</si>
  <si>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</si>
  <si>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</si>
  <si>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</si>
  <si>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</si>
  <si>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</si>
  <si>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</si>
  <si>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</si>
  <si>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</si>
  <si>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</si>
  <si>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</si>
  <si>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</si>
  <si>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</si>
  <si>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</si>
  <si>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</si>
  <si>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</si>
  <si>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</si>
  <si>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</si>
  <si>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</si>
  <si>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</si>
  <si>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</si>
  <si>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</si>
  <si>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</si>
  <si>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</si>
  <si>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</si>
  <si>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</si>
  <si>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</si>
  <si>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</si>
  <si>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</si>
  <si>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</si>
  <si>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</si>
  <si>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</si>
  <si>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</si>
  <si>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</si>
  <si>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</si>
  <si>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</si>
  <si>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</si>
  <si>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</si>
  <si>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</si>
  <si>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</si>
  <si>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</si>
  <si>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</si>
  <si>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</si>
  <si>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</si>
  <si>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</si>
  <si>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</si>
  <si>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</si>
  <si>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</si>
  <si>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</si>
  <si>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</si>
  <si>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</si>
  <si>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</si>
  <si>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</si>
  <si>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</si>
  <si>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</si>
  <si>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</si>
  <si>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</si>
  <si>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</si>
  <si>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</si>
  <si>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</si>
  <si>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</si>
  <si>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</si>
  <si>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</si>
  <si>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</si>
  <si>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</si>
  <si>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</si>
  <si>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</si>
  <si>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</si>
  <si>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</si>
  <si>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</si>
  <si>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</si>
  <si>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</si>
  <si>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</si>
  <si>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</si>
  <si>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</si>
  <si>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</si>
  <si>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</si>
  <si>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</si>
  <si>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</si>
  <si>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</si>
  <si>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</si>
  <si>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</si>
  <si>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</si>
  <si>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</si>
  <si>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</si>
  <si>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</si>
  <si>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</si>
  <si>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</si>
  <si>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</si>
  <si>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</si>
  <si>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</si>
  <si>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</si>
  <si>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</si>
  <si>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</si>
  <si>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</si>
  <si>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</si>
  <si>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</si>
  <si>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</si>
  <si>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</si>
  <si>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</si>
  <si>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</si>
  <si>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</si>
  <si>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</si>
  <si>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</si>
  <si>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</si>
  <si>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</si>
  <si>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</si>
  <si>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</si>
  <si>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</si>
  <si>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</si>
  <si>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</si>
  <si>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</si>
  <si>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</si>
  <si>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</si>
  <si>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</si>
  <si>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</si>
  <si>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</si>
  <si>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</si>
  <si>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</si>
  <si>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</si>
  <si>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</si>
  <si>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</si>
  <si>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</si>
  <si>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</si>
  <si>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</si>
  <si>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</si>
  <si>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</si>
  <si>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</si>
  <si>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</si>
  <si>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</si>
  <si>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</si>
  <si>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</si>
  <si>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</si>
  <si>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</si>
  <si>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兵庫県播磨町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</si>
  <si>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</si>
  <si>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</si>
  <si>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</si>
  <si>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</si>
  <si>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</si>
  <si>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</si>
  <si>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</si>
  <si>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</si>
  <si>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</si>
  <si>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</si>
  <si>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</si>
  <si>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</si>
  <si>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</si>
  <si>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</si>
  <si>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</si>
  <si>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</si>
  <si>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</si>
  <si>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</si>
  <si>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</si>
  <si>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</si>
  <si>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</si>
  <si>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</si>
  <si>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</si>
  <si>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</si>
  <si>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</si>
  <si>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</si>
  <si>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</si>
  <si>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</si>
  <si>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</si>
  <si>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</si>
  <si>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</si>
  <si>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</si>
  <si>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</si>
  <si>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</si>
  <si>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</si>
  <si>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</si>
  <si>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</si>
  <si>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</si>
  <si>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</si>
  <si>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</si>
  <si>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</si>
  <si>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</si>
  <si>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</si>
  <si>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</si>
  <si>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</si>
  <si>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</si>
  <si>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</si>
  <si>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</si>
  <si>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</si>
  <si>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</si>
  <si>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</si>
  <si>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</si>
  <si>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</si>
  <si>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</si>
  <si>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</si>
  <si>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</si>
  <si>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</si>
  <si>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</si>
  <si>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</si>
  <si>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</si>
  <si>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</si>
  <si>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</si>
  <si>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</si>
  <si>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</si>
  <si>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</si>
  <si>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</si>
  <si>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</si>
  <si>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</si>
  <si>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</si>
  <si>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</si>
  <si>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</si>
  <si>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</si>
  <si>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</si>
  <si>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</si>
  <si>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</si>
  <si>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</si>
  <si>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</si>
  <si>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</si>
  <si>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</si>
  <si>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</si>
  <si>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</si>
  <si>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</si>
  <si>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</si>
  <si>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</si>
  <si>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</si>
  <si>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</si>
  <si>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</si>
  <si>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</si>
  <si>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</si>
  <si>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</si>
  <si>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</si>
  <si>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</si>
  <si>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</si>
  <si>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</si>
  <si>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</si>
  <si>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</si>
  <si>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</si>
  <si>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</si>
  <si>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</si>
  <si>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</si>
  <si>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</si>
  <si>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</si>
  <si>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</si>
  <si>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</si>
  <si>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</si>
  <si>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</si>
  <si>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</si>
  <si>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</si>
  <si>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</si>
  <si>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</si>
  <si>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</si>
  <si>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</si>
  <si>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</si>
  <si>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</si>
  <si>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</si>
  <si>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</si>
  <si>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</si>
  <si>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</si>
  <si>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</si>
  <si>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</si>
  <si>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</si>
  <si>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</si>
  <si>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</si>
  <si>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</si>
  <si>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</si>
  <si>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</si>
  <si>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</si>
  <si>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</si>
  <si>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</si>
  <si>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</si>
  <si>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</si>
  <si>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</si>
  <si>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</si>
  <si>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</si>
  <si>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</si>
  <si>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</si>
  <si>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</si>
  <si>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</si>
  <si>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</si>
  <si>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</si>
  <si>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</si>
  <si>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</si>
  <si>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</si>
  <si>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</si>
  <si>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</si>
  <si>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</si>
  <si>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</si>
  <si>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</si>
  <si>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</si>
  <si>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</si>
  <si>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</si>
  <si>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</si>
  <si>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</si>
  <si>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</si>
  <si>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</si>
  <si>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</si>
  <si>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</si>
  <si>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</si>
  <si>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</si>
  <si>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</si>
  <si>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</si>
  <si>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</si>
  <si>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</si>
  <si>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</si>
  <si>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</si>
  <si>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</si>
  <si>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</si>
  <si>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</si>
  <si>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</si>
  <si>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</si>
  <si>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</si>
  <si>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</si>
  <si>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</si>
  <si>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</si>
  <si>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</si>
  <si>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7.13</t>
  </si>
  <si>
    <t>▲ 13.68</t>
  </si>
  <si>
    <t>▲ 7.67</t>
  </si>
  <si>
    <t>▲ 11.76</t>
  </si>
  <si>
    <t>一般会計</t>
  </si>
  <si>
    <t>水道事業会計</t>
  </si>
  <si>
    <t>下水道事業会計</t>
  </si>
  <si>
    <t>国民健康保険事業・事業勘定</t>
  </si>
  <si>
    <t>介護保険事業・事業勘定</t>
  </si>
  <si>
    <t>後期高齢者医療事業</t>
  </si>
  <si>
    <t>後期高齢者医療事業へ振替</t>
  </si>
  <si>
    <t>その他会計（赤字）</t>
  </si>
  <si>
    <t>その他会計（黒字）</t>
  </si>
  <si>
    <t>R02</t>
    <phoneticPr fontId="5"/>
  </si>
  <si>
    <t>R03</t>
    <phoneticPr fontId="5"/>
  </si>
  <si>
    <t>R04</t>
    <phoneticPr fontId="5"/>
  </si>
  <si>
    <t>R05</t>
    <phoneticPr fontId="5"/>
  </si>
  <si>
    <t>R06</t>
    <phoneticPr fontId="5"/>
  </si>
  <si>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</si>
  <si>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</si>
  <si>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</si>
  <si>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公共公益施設整備基金</t>
  </si>
  <si>
    <t>長寿社会福祉基金</t>
  </si>
  <si>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</si>
  <si>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</si>
  <si>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</si>
  <si>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加古郡衛生事務組合</t>
    <phoneticPr fontId="38"/>
  </si>
  <si>
    <t>兵庫県市町村職員退職手当組合</t>
    <phoneticPr fontId="38"/>
  </si>
  <si>
    <t>兵庫県町議会議員公務災害補償組合</t>
    <phoneticPr fontId="38"/>
  </si>
  <si>
    <t>兵庫県後期高齢者医療広域連合（一般会計）</t>
    <phoneticPr fontId="38"/>
  </si>
  <si>
    <t>兵庫県後期高齢者医療広域連合（特別会計）</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</si>
</sst>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E96-4C2D-9E04-17345D1AB8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80191</c:v>
                </c:pt>
                <c:pt idx="1">
                  <c:v>86918</c:v>
                </c:pt>
                <c:pt idx="2">
                  <c:v>55074</c:v>
                </c:pt>
                <c:pt idx="3">
                  <c:v>18948</c:v>
                </c:pt>
                <c:pt idx="4">
                  <c:v>37383</c:v>
                </c:pt>
              </c:numCache>
            </c:numRef>
          </c:val>
          <c:smooth val="0"/>
          <c:extLst>
            <c:ext xmlns:c16="http://schemas.microsoft.com/office/drawing/2014/chart" uri="{C3380CC4-5D6E-409C-BE32-E72D297353CC}">
              <c16:uniqueId val="{00000001-8E96-4C2D-9E04-17345D1AB8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9.8699999999999992</c:v>
                </c:pt>
                <c:pt idx="1">
                  <c:v>11.18</c:v>
                </c:pt>
                <c:pt idx="2">
                  <c:v>8.44</c:v>
                </c:pt>
                <c:pt idx="3">
                  <c:v>7.3</c:v>
                </c:pt>
                <c:pt idx="4">
                  <c:v>7.67</c:v>
                </c:pt>
              </c:numCache>
            </c:numRef>
          </c:val>
          <c:extLst>
            <c:ext xmlns:c16="http://schemas.microsoft.com/office/drawing/2014/chart" uri="{C3380CC4-5D6E-409C-BE32-E72D297353CC}">
              <c16:uniqueId val="{00000000-AE37-4D72-8D1F-C0A2055BA9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40.28</c:v>
                </c:pt>
                <c:pt idx="1">
                  <c:v>50.12</c:v>
                </c:pt>
                <c:pt idx="2">
                  <c:v>52.74</c:v>
                </c:pt>
                <c:pt idx="3">
                  <c:v>52.67</c:v>
                </c:pt>
                <c:pt idx="4">
                  <c:v>43.88</c:v>
                </c:pt>
              </c:numCache>
            </c:numRef>
          </c:val>
          <c:extLst>
            <c:ext xmlns:c16="http://schemas.microsoft.com/office/drawing/2014/chart" uri="{C3380CC4-5D6E-409C-BE32-E72D297353CC}">
              <c16:uniqueId val="{00000001-AE37-4D72-8D1F-C0A2055BA9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-7.13</c:v>
                </c:pt>
                <c:pt idx="1">
                  <c:v>4.97</c:v>
                </c:pt>
                <c:pt idx="2">
                  <c:v>-13.68</c:v>
                </c:pt>
                <c:pt idx="3">
                  <c:v>-7.67</c:v>
                </c:pt>
                <c:pt idx="4">
                  <c:v>-11.76</c:v>
                </c:pt>
              </c:numCache>
            </c:numRef>
          </c:val>
          <c:smooth val="0"/>
          <c:extLst>
            <c:ext xmlns:c16="http://schemas.microsoft.com/office/drawing/2014/chart" uri="{C3380CC4-5D6E-409C-BE32-E72D297353CC}">
              <c16:uniqueId val="{00000002-AE37-4D72-8D1F-C0A2055BA9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E4-49EA-8532-EFB9B3F9A8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E4-49EA-8532-EFB9B3F9A8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E4-49EA-8532-EFB9B3F9A891}"/>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AE4-49EA-8532-EFB9B3F9A891}"/>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0.22</c:v>
                </c:pt>
                <c:pt idx="4">
                  <c:v>#N/A</c:v>
                </c:pt>
                <c:pt idx="5">
                  <c:v>0.21</c:v>
                </c:pt>
                <c:pt idx="6">
                  <c:v>#N/A</c:v>
                </c:pt>
                <c:pt idx="7">
                  <c:v>0.22</c:v>
                </c:pt>
                <c:pt idx="8">
                  <c:v>#N/A</c:v>
                </c:pt>
                <c:pt idx="9">
                  <c:v>0.24</c:v>
                </c:pt>
              </c:numCache>
            </c:numRef>
          </c:val>
          <c:extLst>
            <c:ext xmlns:c16="http://schemas.microsoft.com/office/drawing/2014/chart" uri="{C3380CC4-5D6E-409C-BE32-E72D297353CC}">
              <c16:uniqueId val="{00000004-2AE4-49EA-8532-EFB9B3F9A891}"/>
            </c:ext>
          </c:extLst>
        </c:ser>
        <c:ser>
          <c:idx val="5"/>
          <c:order val="5"/>
          <c:tx>
            <c:strRef>
              <c:f>データシート!$A$32</c:f>
              <c:strCache>
                <c:ptCount val="1"/>
                <c:pt idx="0">
                  <c:v>介護保険事業・事業勘定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1.65</c:v>
                </c:pt>
                <c:pt idx="2">
                  <c:v>#N/A</c:v>
                </c:pt>
                <c:pt idx="3">
                  <c:v>1.07</c:v>
                </c:pt>
                <c:pt idx="4">
                  <c:v>#N/A</c:v>
                </c:pt>
                <c:pt idx="5">
                  <c:v>1.2</c:v>
                </c:pt>
                <c:pt idx="6">
                  <c:v>#N/A</c:v>
                </c:pt>
                <c:pt idx="7">
                  <c:v>1.25</c:v>
                </c:pt>
                <c:pt idx="8">
                  <c:v>#N/A</c:v>
                </c:pt>
                <c:pt idx="9">
                  <c:v>0.33</c:v>
                </c:pt>
              </c:numCache>
            </c:numRef>
          </c:val>
          <c:extLst>
            <c:ext xmlns:c16="http://schemas.microsoft.com/office/drawing/2014/chart" uri="{C3380CC4-5D6E-409C-BE32-E72D297353CC}">
              <c16:uniqueId val="{00000005-2AE4-49EA-8532-EFB9B3F9A891}"/>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0.62</c:v>
                </c:pt>
                <c:pt idx="4">
                  <c:v>#N/A</c:v>
                </c:pt>
                <c:pt idx="5">
                  <c:v>0.42</c:v>
                </c:pt>
                <c:pt idx="6">
                  <c:v>#N/A</c:v>
                </c:pt>
                <c:pt idx="7">
                  <c:v>0.63</c:v>
                </c:pt>
                <c:pt idx="8">
                  <c:v>#N/A</c:v>
                </c:pt>
                <c:pt idx="9">
                  <c:v>0.49</c:v>
                </c:pt>
              </c:numCache>
            </c:numRef>
          </c:val>
          <c:extLst>
            <c:ext xmlns:c16="http://schemas.microsoft.com/office/drawing/2014/chart" uri="{C3380CC4-5D6E-409C-BE32-E72D297353CC}">
              <c16:uniqueId val="{00000006-2AE4-49EA-8532-EFB9B3F9A89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1.26</c:v>
                </c:pt>
                <c:pt idx="4">
                  <c:v>#N/A</c:v>
                </c:pt>
                <c:pt idx="5">
                  <c:v>1.45</c:v>
                </c:pt>
                <c:pt idx="6">
                  <c:v>#N/A</c:v>
                </c:pt>
                <c:pt idx="7">
                  <c:v>1.48</c:v>
                </c:pt>
                <c:pt idx="8">
                  <c:v>#N/A</c:v>
                </c:pt>
                <c:pt idx="9">
                  <c:v>1.1499999999999999</c:v>
                </c:pt>
              </c:numCache>
            </c:numRef>
          </c:val>
          <c:extLst>
            <c:ext xmlns:c16="http://schemas.microsoft.com/office/drawing/2014/chart" uri="{C3380CC4-5D6E-409C-BE32-E72D297353CC}">
              <c16:uniqueId val="{00000007-2AE4-49EA-8532-EFB9B3F9A8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15.09</c:v>
                </c:pt>
                <c:pt idx="2">
                  <c:v>#N/A</c:v>
                </c:pt>
                <c:pt idx="3">
                  <c:v>17.3</c:v>
                </c:pt>
                <c:pt idx="4">
                  <c:v>#N/A</c:v>
                </c:pt>
                <c:pt idx="5">
                  <c:v>16.079999999999998</c:v>
                </c:pt>
                <c:pt idx="6">
                  <c:v>#N/A</c:v>
                </c:pt>
                <c:pt idx="7">
                  <c:v>10.4</c:v>
                </c:pt>
                <c:pt idx="8">
                  <c:v>#N/A</c:v>
                </c:pt>
                <c:pt idx="9">
                  <c:v>7.58</c:v>
                </c:pt>
              </c:numCache>
            </c:numRef>
          </c:val>
          <c:extLst>
            <c:ext xmlns:c16="http://schemas.microsoft.com/office/drawing/2014/chart" uri="{C3380CC4-5D6E-409C-BE32-E72D297353CC}">
              <c16:uniqueId val="{00000008-2AE4-49EA-8532-EFB9B3F9A89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9.86</c:v>
                </c:pt>
                <c:pt idx="2">
                  <c:v>#N/A</c:v>
                </c:pt>
                <c:pt idx="3">
                  <c:v>11.17</c:v>
                </c:pt>
                <c:pt idx="4">
                  <c:v>#N/A</c:v>
                </c:pt>
                <c:pt idx="5">
                  <c:v>8.44</c:v>
                </c:pt>
                <c:pt idx="6">
                  <c:v>#N/A</c:v>
                </c:pt>
                <c:pt idx="7">
                  <c:v>7.29</c:v>
                </c:pt>
                <c:pt idx="8">
                  <c:v>#N/A</c:v>
                </c:pt>
                <c:pt idx="9">
                  <c:v>7.66</c:v>
                </c:pt>
              </c:numCache>
            </c:numRef>
          </c:val>
          <c:extLst>
            <c:ext xmlns:c16="http://schemas.microsoft.com/office/drawing/2014/chart" uri="{C3380CC4-5D6E-409C-BE32-E72D297353CC}">
              <c16:uniqueId val="{00000009-2AE4-49EA-8532-EFB9B3F9A8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1184</c:v>
                </c:pt>
                <c:pt idx="5">
                  <c:v>1218</c:v>
                </c:pt>
                <c:pt idx="8">
                  <c:v>1072</c:v>
                </c:pt>
                <c:pt idx="11">
                  <c:v>1059</c:v>
                </c:pt>
                <c:pt idx="14">
                  <c:v>1100</c:v>
                </c:pt>
              </c:numCache>
            </c:numRef>
          </c:val>
          <c:extLst>
            <c:ext xmlns:c16="http://schemas.microsoft.com/office/drawing/2014/chart" uri="{C3380CC4-5D6E-409C-BE32-E72D297353CC}">
              <c16:uniqueId val="{00000000-A5CD-43DC-8F47-1DCD14365A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CD-43DC-8F47-1DCD14365A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CD-43DC-8F47-1DCD14365A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CD-43DC-8F47-1DCD14365A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276</c:v>
                </c:pt>
                <c:pt idx="3">
                  <c:v>300</c:v>
                </c:pt>
                <c:pt idx="6">
                  <c:v>298</c:v>
                </c:pt>
                <c:pt idx="9">
                  <c:v>293</c:v>
                </c:pt>
                <c:pt idx="12">
                  <c:v>300</c:v>
                </c:pt>
              </c:numCache>
            </c:numRef>
          </c:val>
          <c:extLst>
            <c:ext xmlns:c16="http://schemas.microsoft.com/office/drawing/2014/chart" uri="{C3380CC4-5D6E-409C-BE32-E72D297353CC}">
              <c16:uniqueId val="{00000004-A5CD-43DC-8F47-1DCD14365A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CD-43DC-8F47-1DCD14365A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CD-43DC-8F47-1DCD14365A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891</c:v>
                </c:pt>
                <c:pt idx="3">
                  <c:v>958</c:v>
                </c:pt>
                <c:pt idx="6">
                  <c:v>954</c:v>
                </c:pt>
                <c:pt idx="9">
                  <c:v>997</c:v>
                </c:pt>
                <c:pt idx="12">
                  <c:v>992</c:v>
                </c:pt>
              </c:numCache>
            </c:numRef>
          </c:val>
          <c:extLst>
            <c:ext xmlns:c16="http://schemas.microsoft.com/office/drawing/2014/chart" uri="{C3380CC4-5D6E-409C-BE32-E72D297353CC}">
              <c16:uniqueId val="{00000007-A5CD-43DC-8F47-1DCD14365A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c:v>
                </c:pt>
                <c:pt idx="2">
                  <c:v>#N/A</c:v>
                </c:pt>
                <c:pt idx="3">
                  <c:v>#N/A</c:v>
                </c:pt>
                <c:pt idx="4">
                  <c:v>40</c:v>
                </c:pt>
                <c:pt idx="5">
                  <c:v>#N/A</c:v>
                </c:pt>
                <c:pt idx="6">
                  <c:v>#N/A</c:v>
                </c:pt>
                <c:pt idx="7">
                  <c:v>180</c:v>
                </c:pt>
                <c:pt idx="8">
                  <c:v>#N/A</c:v>
                </c:pt>
                <c:pt idx="9">
                  <c:v>#N/A</c:v>
                </c:pt>
                <c:pt idx="10">
                  <c:v>231</c:v>
                </c:pt>
                <c:pt idx="11">
                  <c:v>#N/A</c:v>
                </c:pt>
                <c:pt idx="12">
                  <c:v>#N/A</c:v>
                </c:pt>
                <c:pt idx="13">
                  <c:v>192</c:v>
                </c:pt>
                <c:pt idx="14">
                  <c:v>#N/A</c:v>
                </c:pt>
              </c:numCache>
            </c:numRef>
          </c:val>
          <c:smooth val="0"/>
          <c:extLst>
            <c:ext xmlns:c16="http://schemas.microsoft.com/office/drawing/2014/chart" uri="{C3380CC4-5D6E-409C-BE32-E72D297353CC}">
              <c16:uniqueId val="{00000008-A5CD-43DC-8F47-1DCD14365A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9625</c:v>
                </c:pt>
                <c:pt idx="5">
                  <c:v>9956</c:v>
                </c:pt>
                <c:pt idx="8">
                  <c:v>9640</c:v>
                </c:pt>
                <c:pt idx="11">
                  <c:v>9033</c:v>
                </c:pt>
                <c:pt idx="14">
                  <c:v>8498</c:v>
                </c:pt>
              </c:numCache>
            </c:numRef>
          </c:val>
          <c:extLst>
            <c:ext xmlns:c16="http://schemas.microsoft.com/office/drawing/2014/chart" uri="{C3380CC4-5D6E-409C-BE32-E72D297353CC}">
              <c16:uniqueId val="{00000000-8CD9-4341-89EC-CA20986E50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1988</c:v>
                </c:pt>
                <c:pt idx="5">
                  <c:v>1871</c:v>
                </c:pt>
                <c:pt idx="8">
                  <c:v>1873</c:v>
                </c:pt>
                <c:pt idx="11">
                  <c:v>1887</c:v>
                </c:pt>
                <c:pt idx="14">
                  <c:v>1907</c:v>
                </c:pt>
              </c:numCache>
            </c:numRef>
          </c:val>
          <c:extLst>
            <c:ext xmlns:c16="http://schemas.microsoft.com/office/drawing/2014/chart" uri="{C3380CC4-5D6E-409C-BE32-E72D297353CC}">
              <c16:uniqueId val="{00000001-8CD9-4341-89EC-CA20986E50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7454</c:v>
                </c:pt>
                <c:pt idx="5">
                  <c:v>8233</c:v>
                </c:pt>
                <c:pt idx="8">
                  <c:v>7972</c:v>
                </c:pt>
                <c:pt idx="11">
                  <c:v>8061</c:v>
                </c:pt>
                <c:pt idx="14">
                  <c:v>7203</c:v>
                </c:pt>
              </c:numCache>
            </c:numRef>
          </c:val>
          <c:extLst>
            <c:ext xmlns:c16="http://schemas.microsoft.com/office/drawing/2014/chart" uri="{C3380CC4-5D6E-409C-BE32-E72D297353CC}">
              <c16:uniqueId val="{00000002-8CD9-4341-89EC-CA20986E50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D9-4341-89EC-CA20986E50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D9-4341-89EC-CA20986E50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D9-4341-89EC-CA20986E50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736</c:v>
                </c:pt>
                <c:pt idx="3">
                  <c:v>652</c:v>
                </c:pt>
                <c:pt idx="6">
                  <c:v>568</c:v>
                </c:pt>
                <c:pt idx="9">
                  <c:v>464</c:v>
                </c:pt>
                <c:pt idx="12">
                  <c:v>329</c:v>
                </c:pt>
              </c:numCache>
            </c:numRef>
          </c:val>
          <c:extLst>
            <c:ext xmlns:c16="http://schemas.microsoft.com/office/drawing/2014/chart" uri="{C3380CC4-5D6E-409C-BE32-E72D297353CC}">
              <c16:uniqueId val="{00000006-8CD9-4341-89EC-CA20986E50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CD9-4341-89EC-CA20986E50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2478</c:v>
                </c:pt>
                <c:pt idx="3">
                  <c:v>2191</c:v>
                </c:pt>
                <c:pt idx="6">
                  <c:v>2155</c:v>
                </c:pt>
                <c:pt idx="9">
                  <c:v>2115</c:v>
                </c:pt>
                <c:pt idx="12">
                  <c:v>2044</c:v>
                </c:pt>
              </c:numCache>
            </c:numRef>
          </c:val>
          <c:extLst>
            <c:ext xmlns:c16="http://schemas.microsoft.com/office/drawing/2014/chart" uri="{C3380CC4-5D6E-409C-BE32-E72D297353CC}">
              <c16:uniqueId val="{00000008-8CD9-4341-89EC-CA20986E50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D9-4341-89EC-CA20986E50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10430</c:v>
                </c:pt>
                <c:pt idx="3">
                  <c:v>11636</c:v>
                </c:pt>
                <c:pt idx="6">
                  <c:v>11689</c:v>
                </c:pt>
                <c:pt idx="9">
                  <c:v>11054</c:v>
                </c:pt>
                <c:pt idx="12">
                  <c:v>10775</c:v>
                </c:pt>
              </c:numCache>
            </c:numRef>
          </c:val>
          <c:extLst>
            <c:ext xmlns:c16="http://schemas.microsoft.com/office/drawing/2014/chart" uri="{C3380CC4-5D6E-409C-BE32-E72D297353CC}">
              <c16:uniqueId val="{0000000A-8CD9-4341-89EC-CA20986E50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CD9-4341-89EC-CA20986E50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3835</c:v>
                </c:pt>
                <c:pt idx="1">
                  <c:v>3932</c:v>
                </c:pt>
                <c:pt idx="2">
                  <c:v>3449</c:v>
                </c:pt>
              </c:numCache>
            </c:numRef>
          </c:val>
          <c:extLst>
            <c:ext xmlns:c16="http://schemas.microsoft.com/office/drawing/2014/chart" uri="{C3380CC4-5D6E-409C-BE32-E72D297353CC}">
              <c16:uniqueId val="{00000000-2BA0-4F9F-AC32-DC4F220E01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38</c:v>
                </c:pt>
                <c:pt idx="2">
                  <c:v>69</c:v>
                </c:pt>
              </c:numCache>
            </c:numRef>
          </c:val>
          <c:extLst>
            <c:ext xmlns:c16="http://schemas.microsoft.com/office/drawing/2014/chart" uri="{C3380CC4-5D6E-409C-BE32-E72D297353CC}">
              <c16:uniqueId val="{00000001-2BA0-4F9F-AC32-DC4F220E01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2324</c:v>
                </c:pt>
                <c:pt idx="1">
                  <c:v>2342</c:v>
                </c:pt>
                <c:pt idx="2">
                  <c:v>2109</c:v>
                </c:pt>
              </c:numCache>
            </c:numRef>
          </c:val>
          <c:extLst>
            <c:ext xmlns:c16="http://schemas.microsoft.com/office/drawing/2014/chart" uri="{C3380CC4-5D6E-409C-BE32-E72D297353CC}">
              <c16:uniqueId val="{00000002-2BA0-4F9F-AC32-DC4F220E01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に義務教育施設の大規模改造に係る財源として起債を活用したため、増加傾向に転じており、公共施設やインフラの一斉更新時期が続くため、公共施設等総合管理計画に基づいた老朽化対策を実施し、その財源として起債も活用していくこととなり、数値の悪化が見込まれる</a:t>
          </a:r>
          <a:r>
            <a:rPr kumimoji="0"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以内になる見込であり、将来の実質公債費比率を引き下げる要因のひとつにあげられる。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現在、満期一括償還での借り入れによる積み立ては行っていない。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今後は、公共施設やインフラの一斉更新時期が続き、その財源として起債を活用していくため、将来負担比率の悪化が見込まれる。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主に義務教育施設大規模改造等が行われたことに伴い、公共施設整備基金の取り崩したことによる。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公共施設やインフラの一斉更新時期が続くため、減少傾向が続くとみられる。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年間に必要な公共施設の老朽化対策費用を試算し、その他の特定目的基金を用途に応じて組み合わせながら計画的な取崩しを行っていく。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「公共施設整備基金」・・・公共施設の新築、大規模改造、老朽化対策等に充当する。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「一般廃棄物施設整備基金」・・・２市２町広域ごみ処理施設整備費負担金及びごみ処理中継施設の整備に充当する。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「緑化基金」・・・緑化の推進又は緑の保全の事業に充当する。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「公共公益施設整備基金」・・・公共・公益施設の整備に充当する。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「長寿社会福祉基金」・・・長寿社会の福祉の向上に寄与する事業に充当する。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「公共施設整備基金」・・・令和５年度と比較し公共施設（主に教育関係）の大規模改造事業等の工事費等が増加したことにより充当額も増加し、基金残高は減。</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「一般廃棄物施設整備基金」・・・基金利息の積立により増。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「緑化基金」・・・公共施設改修において、木材を活用した改修事業費に充当を行ったことによる減。</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「公共公益施設整備基金」・・・基金利息の積立により増（表示単位未満のため反映されず）。</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「長寿社会福祉基金」・・・基金利息の積立により増（表示単位未満のため反映されず）。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「公共施設整備基金」・・・公共施設等総合管理計画、及び策定中の個別施設修繕計画素案に基づき、計画的に積立・繰入を行う。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「一般廃棄物施設整備基金」・・・令和４年度で広域ごみ処理施設が完成したため、次期ごみ処理施設整備まで、活用する予定は無い。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「緑化基金」・・・将来の公共施設改修時において、木材を活用した改修の財源として繰り入れを行う。</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「公共公益施設整備基金」・・・当面、活用する予定は無い。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「長寿社会福祉基金」・・・福祉会館の改修事業を実施する年度に、財源として繰り入れを行う。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令和６年度は、令和５年度と比較し、雹被害に係る修繕工事費等の単独経費が増加したため、令和６年中の取崩額が、令和５年度決算剰余金による積立額を上回り、基金残高が減となった。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に必要な公共施設の老朽化対策費用を試算し、その必要額を平成３０年度に、財政調整基金から特定目的基金である公共施設整備基金に振り替えたので、今後も主に普通建設事業以外の財源調整として、計画的な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国の補正予算（第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号）により普通交付税額が増額となり、令和６年度に限り創設された「臨時財政対策債償還基金費」分を積み立てるため増となる。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次年度以降に臨時財政対策債の償還金に充当していく。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町の面積の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今後も歳出削減、適正な課税客体の把握、町税の徴収率の向上等に努め、財政基盤の強化に努める。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22578</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41</xdr:row>
      <xdr:rowOff>22578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年度は、扶助費・人件費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の増により経常経費が前年度に比べ約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地方交付税や地方特例交付金等が前年度に比べ約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引き続き、単独扶助費や補助、公共施設管理の見直しにより、経常経費の削減に努める。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242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9407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64</xdr:row>
      <xdr:rowOff>21272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5928"/>
          <a:ext cx="889000" cy="39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5928"/>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86678</xdr:rowOff>
    </xdr:from>
    <xdr:to>
      <xdr:col>11</xdr:col>
      <xdr:colOff>82550</xdr:colOff>
      <xdr:row>62</xdr:row>
      <xdr:rowOff>16828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82479</xdr:rowOff>
    </xdr:from>
    <xdr:to>
      <xdr:col>23</xdr:col>
      <xdr:colOff>133350</xdr:colOff>
      <xdr:row>82</xdr:row>
      <xdr:rowOff>150887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1379"/>
          <a:ext cx="8382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53649</xdr:rowOff>
    </xdr:from>
    <xdr:to>
      <xdr:col>19</xdr:col>
      <xdr:colOff>133350</xdr:colOff>
      <xdr:row>82</xdr:row>
      <xdr:rowOff>82479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12549"/>
          <a:ext cx="8890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53649</xdr:rowOff>
    </xdr:from>
    <xdr:to>
      <xdr:col>15</xdr:col>
      <xdr:colOff>82550</xdr:colOff>
      <xdr:row>82</xdr:row>
      <xdr:rowOff>108093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12549"/>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12579</xdr:rowOff>
    </xdr:from>
    <xdr:to>
      <xdr:col>11</xdr:col>
      <xdr:colOff>31750</xdr:colOff>
      <xdr:row>82</xdr:row>
      <xdr:rowOff>108093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71479"/>
          <a:ext cx="889000" cy="9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100087</xdr:rowOff>
    </xdr:from>
    <xdr:to>
      <xdr:col>23</xdr:col>
      <xdr:colOff>184150</xdr:colOff>
      <xdr:row>83</xdr:row>
      <xdr:rowOff>30237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5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116614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0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31679</xdr:rowOff>
    </xdr:from>
    <xdr:to>
      <xdr:col>19</xdr:col>
      <xdr:colOff>184150</xdr:colOff>
      <xdr:row>82</xdr:row>
      <xdr:rowOff>133279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143456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5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2849</xdr:rowOff>
    </xdr:from>
    <xdr:to>
      <xdr:col>15</xdr:col>
      <xdr:colOff>133350</xdr:colOff>
      <xdr:row>82</xdr:row>
      <xdr:rowOff>104449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114626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3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57293</xdr:rowOff>
    </xdr:from>
    <xdr:to>
      <xdr:col>11</xdr:col>
      <xdr:colOff>82550</xdr:colOff>
      <xdr:row>82</xdr:row>
      <xdr:rowOff>158893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169070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133229</xdr:rowOff>
    </xdr:from>
    <xdr:to>
      <xdr:col>7</xdr:col>
      <xdr:colOff>31750</xdr:colOff>
      <xdr:row>82</xdr:row>
      <xdr:rowOff>63379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2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73556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ポイント上回っているが、定員管理の適正度等を勘案すると、現行水準は適正であると考える。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今後も定員管理の適正化を進めながら、指数の上昇を抑制し、現行水準の維持に努める。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15421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222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012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102507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69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34784</xdr:rowOff>
    </xdr:from>
    <xdr:to>
      <xdr:col>81</xdr:col>
      <xdr:colOff>44450</xdr:colOff>
      <xdr:row>60</xdr:row>
      <xdr:rowOff>36124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1784"/>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157974</xdr:rowOff>
    </xdr:from>
    <xdr:to>
      <xdr:col>77</xdr:col>
      <xdr:colOff>44450</xdr:colOff>
      <xdr:row>60</xdr:row>
      <xdr:rowOff>34784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735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147249</xdr:rowOff>
    </xdr:from>
    <xdr:to>
      <xdr:col>72</xdr:col>
      <xdr:colOff>203200</xdr:colOff>
      <xdr:row>59</xdr:row>
      <xdr:rowOff>157974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6279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147249</xdr:rowOff>
    </xdr:from>
    <xdr:to>
      <xdr:col>68</xdr:col>
      <xdr:colOff>152400</xdr:colOff>
      <xdr:row>59</xdr:row>
      <xdr:rowOff>148590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62799"/>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156774</xdr:rowOff>
    </xdr:from>
    <xdr:to>
      <xdr:col>81</xdr:col>
      <xdr:colOff>95250</xdr:colOff>
      <xdr:row>60</xdr:row>
      <xdr:rowOff>86924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1851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1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155434</xdr:rowOff>
    </xdr:from>
    <xdr:to>
      <xdr:col>77</xdr:col>
      <xdr:colOff>95250</xdr:colOff>
      <xdr:row>60</xdr:row>
      <xdr:rowOff>85584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95761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107174</xdr:rowOff>
    </xdr:from>
    <xdr:to>
      <xdr:col>73</xdr:col>
      <xdr:colOff>44450</xdr:colOff>
      <xdr:row>60</xdr:row>
      <xdr:rowOff>37324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47501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96449</xdr:rowOff>
    </xdr:from>
    <xdr:to>
      <xdr:col>68</xdr:col>
      <xdr:colOff>203200</xdr:colOff>
      <xdr:row>60</xdr:row>
      <xdr:rowOff>26599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36776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年度に教育施設改修のため発行した町債の償還開始により、公債費負担比率は悪化している。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今後も、公共施設やインフラの一斉更新時期が続くため、公共施設等総合管理計画に基づいた老朽化対策を実施し、その財源として町債の発行を予定している、数値の悪化が見込まれる。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129540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597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73237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632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148167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5828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59690</xdr:rowOff>
    </xdr:from>
    <xdr:to>
      <xdr:col>68</xdr:col>
      <xdr:colOff>152400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5747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しかしながら、公共施設やインフラの一斉更新時期が続くため、公共施設等総合管理計画に基づいた老朽化対策を実施し、経費削減に努める。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下回っている要因としては、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公共施設における管理運営業務を指定管理者制度が進んでいるため、人件費が低くなっている代わりに、物件費（委託料）が引き上げられている。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今後は物価高騰による物件費の増が見込まれる中、各施設の在り方や包括的民間委託の導入も検討し、管理運営経費のコスト削減を図っていく。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144145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130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3013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50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35560</xdr:rowOff>
    </xdr:from>
    <xdr:to>
      <xdr:col>69</xdr:col>
      <xdr:colOff>92075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502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93345</xdr:rowOff>
    </xdr:from>
    <xdr:to>
      <xdr:col>82</xdr:col>
      <xdr:colOff>158750</xdr:colOff>
      <xdr:row>18</xdr:row>
      <xdr:rowOff>23495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0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65422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53340</xdr:rowOff>
    </xdr:from>
    <xdr:to>
      <xdr:col>74</xdr:col>
      <xdr:colOff>31750</xdr:colOff>
      <xdr:row>17</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多様化する社会への対応のため、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児童・高齢者・障がい者福祉などの各種サービスや援助のための経費については増加傾向にある。</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88138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96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94996</xdr:rowOff>
    </xdr:from>
    <xdr:to>
      <xdr:col>19</xdr:col>
      <xdr:colOff>187325</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96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xdr:rowOff>
    </xdr:from>
    <xdr:to>
      <xdr:col>15</xdr:col>
      <xdr:colOff>98425</xdr:colOff>
      <xdr:row>56</xdr:row>
      <xdr:rowOff>94996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04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xdr:rowOff>
    </xdr:from>
    <xdr:to>
      <xdr:col>11</xdr:col>
      <xdr:colOff>9525</xdr:colOff>
      <xdr:row>56</xdr:row>
      <xdr:rowOff>3556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04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37338</xdr:rowOff>
    </xdr:from>
    <xdr:to>
      <xdr:col>24</xdr:col>
      <xdr:colOff>76200</xdr:colOff>
      <xdr:row>57</xdr:row>
      <xdr:rowOff>138938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9415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44196</xdr:rowOff>
    </xdr:from>
    <xdr:to>
      <xdr:col>15</xdr:col>
      <xdr:colOff>149225</xdr:colOff>
      <xdr:row>56</xdr:row>
      <xdr:rowOff>145796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130573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124206</xdr:rowOff>
    </xdr:from>
    <xdr:to>
      <xdr:col>11</xdr:col>
      <xdr:colOff>60325</xdr:colOff>
      <xdr:row>56</xdr:row>
      <xdr:rowOff>54356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39133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主に特別会計・企業会計への「繰出金」について、高齢化により特別会計への繰出金が増加傾向にある。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繰出金の増加は財政状況悪化の大きな要因となるため、経費を節減するとともに保険料等の適正化を図り、繰出金の抑制に努める。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5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57</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139700</xdr:rowOff>
    </xdr:from>
    <xdr:to>
      <xdr:col>69</xdr:col>
      <xdr:colOff>92075</xdr:colOff>
      <xdr:row>58</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40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88900</xdr:rowOff>
    </xdr:from>
    <xdr:to>
      <xdr:col>69</xdr:col>
      <xdr:colOff>142875</xdr:colOff>
      <xdr:row>57</xdr:row>
      <xdr:rowOff>19050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29227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従来、補助費等に係る経常収支比率は、類似団体のほぼ平均値となっていたが、平成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年度から下水道事業会計が公営企業化したことに伴い、従来「その他」に計上されていた「繰出金」相当額が補助費等になり、この数値だけを見ると悪化している。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各種団体への補助金について、個々に必要性を検証するなど見直しを行っていく必要がある。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77470</xdr:rowOff>
    </xdr:from>
    <xdr:to>
      <xdr:col>82</xdr:col>
      <xdr:colOff>107950</xdr:colOff>
      <xdr:row>37</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2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130810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130810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80010</xdr:rowOff>
    </xdr:from>
    <xdr:to>
      <xdr:col>74</xdr:col>
      <xdr:colOff>31750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年代の人口急増に伴う教育施設等の整備のために集中的に発行した地方債の償還もほぼ終了し、平成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年度までは町債残高も減少傾向にあった。</a:t>
          </a:r>
          <a:b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しかし、今後は公共施設やインフラの一斉更新時期が続くため、公共施設等総合管理計画に基づいた老朽化対策を実施し、その財源として起債も活用していくため、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ポイント減少したものの、今後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年度ごろまでは公債費も徐々に増加する見込みである。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480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434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117856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「人件費」、「扶助費」、「物件費」、「補助費等」、「その他（繰出金等）」の合計であるが、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いずれの値も増加して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おり、公債費以外に係る比率は類似団体の平均値を上回っている。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77</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05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05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31750</xdr:rowOff>
    </xdr:from>
    <xdr:to>
      <xdr:col>73</xdr:col>
      <xdr:colOff>180975</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619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31750</xdr:rowOff>
    </xdr:from>
    <xdr:to>
      <xdr:col>69</xdr:col>
      <xdr:colOff>92075</xdr:colOff>
      <xdr:row>77</xdr:row>
      <xdr:rowOff>62230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619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48277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152400</xdr:rowOff>
    </xdr:from>
    <xdr:to>
      <xdr:col>69</xdr:col>
      <xdr:colOff>142875</xdr:colOff>
      <xdr:row>76</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67327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111053</xdr:rowOff>
    </xdr:from>
    <xdr:to>
      <xdr:col>29</xdr:col>
      <xdr:colOff>127000</xdr:colOff>
      <xdr:row>18</xdr:row>
      <xdr:rowOff>167157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4778"/>
          <a:ext cx="647700" cy="5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167157</xdr:rowOff>
    </xdr:from>
    <xdr:to>
      <xdr:col>26</xdr:col>
      <xdr:colOff>50800</xdr:colOff>
      <xdr:row>19</xdr:row>
      <xdr:rowOff>35048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0882"/>
          <a:ext cx="698500" cy="39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35048</xdr:rowOff>
    </xdr:from>
    <xdr:to>
      <xdr:col>22</xdr:col>
      <xdr:colOff>114300</xdr:colOff>
      <xdr:row>19</xdr:row>
      <xdr:rowOff>44845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0223"/>
          <a:ext cx="6985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44845</xdr:rowOff>
    </xdr:from>
    <xdr:to>
      <xdr:col>18</xdr:col>
      <xdr:colOff>177800</xdr:colOff>
      <xdr:row>19</xdr:row>
      <xdr:rowOff>70198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0020"/>
          <a:ext cx="698500" cy="2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60253</xdr:rowOff>
    </xdr:from>
    <xdr:to>
      <xdr:col>29</xdr:col>
      <xdr:colOff>177800</xdr:colOff>
      <xdr:row>18</xdr:row>
      <xdr:rowOff>161853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3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140280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0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116357</xdr:rowOff>
    </xdr:from>
    <xdr:to>
      <xdr:col>26</xdr:col>
      <xdr:colOff>101600</xdr:colOff>
      <xdr:row>19</xdr:row>
      <xdr:rowOff>46507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31284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6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155698</xdr:rowOff>
    </xdr:from>
    <xdr:to>
      <xdr:col>22</xdr:col>
      <xdr:colOff>165100</xdr:colOff>
      <xdr:row>19</xdr:row>
      <xdr:rowOff>85848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70625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165495</xdr:rowOff>
    </xdr:from>
    <xdr:to>
      <xdr:col>19</xdr:col>
      <xdr:colOff>38100</xdr:colOff>
      <xdr:row>19</xdr:row>
      <xdr:rowOff>95645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80422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8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19398</xdr:rowOff>
    </xdr:from>
    <xdr:to>
      <xdr:col>15</xdr:col>
      <xdr:colOff>101600</xdr:colOff>
      <xdr:row>19</xdr:row>
      <xdr:rowOff>120998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105775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261303</xdr:rowOff>
    </xdr:from>
    <xdr:to>
      <xdr:col>29</xdr:col>
      <xdr:colOff>127000</xdr:colOff>
      <xdr:row>35</xdr:row>
      <xdr:rowOff>286311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71653"/>
          <a:ext cx="647700" cy="2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261303</xdr:rowOff>
    </xdr:from>
    <xdr:to>
      <xdr:col>26</xdr:col>
      <xdr:colOff>50800</xdr:colOff>
      <xdr:row>35</xdr:row>
      <xdr:rowOff>294381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71653"/>
          <a:ext cx="698500" cy="33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294381</xdr:rowOff>
    </xdr:from>
    <xdr:to>
      <xdr:col>22</xdr:col>
      <xdr:colOff>114300</xdr:colOff>
      <xdr:row>36</xdr:row>
      <xdr:rowOff>43652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4731"/>
          <a:ext cx="698500" cy="9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43652</xdr:rowOff>
    </xdr:from>
    <xdr:to>
      <xdr:col>18</xdr:col>
      <xdr:colOff>177800</xdr:colOff>
      <xdr:row>36</xdr:row>
      <xdr:rowOff>81189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6902"/>
          <a:ext cx="698500" cy="3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235511</xdr:rowOff>
    </xdr:from>
    <xdr:to>
      <xdr:col>29</xdr:col>
      <xdr:colOff>177800</xdr:colOff>
      <xdr:row>35</xdr:row>
      <xdr:rowOff>337111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5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207588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210503</xdr:rowOff>
    </xdr:from>
    <xdr:to>
      <xdr:col>26</xdr:col>
      <xdr:colOff>101600</xdr:colOff>
      <xdr:row>35</xdr:row>
      <xdr:rowOff>312103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2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296880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7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243581</xdr:rowOff>
    </xdr:from>
    <xdr:to>
      <xdr:col>22</xdr:col>
      <xdr:colOff>165100</xdr:colOff>
      <xdr:row>36</xdr:row>
      <xdr:rowOff>2281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329958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335752</xdr:rowOff>
    </xdr:from>
    <xdr:to>
      <xdr:col>19</xdr:col>
      <xdr:colOff>38100</xdr:colOff>
      <xdr:row>36</xdr:row>
      <xdr:rowOff>94452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6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79229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30389</xdr:rowOff>
    </xdr:from>
    <xdr:to>
      <xdr:col>15</xdr:col>
      <xdr:colOff>101600</xdr:colOff>
      <xdr:row>36</xdr:row>
      <xdr:rowOff>131989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66923</xdr:rowOff>
    </xdr:from>
    <xdr:to>
      <xdr:col>24</xdr:col>
      <xdr:colOff>63500</xdr:colOff>
      <xdr:row>37</xdr:row>
      <xdr:rowOff>146819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0573"/>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146819</xdr:rowOff>
    </xdr:from>
    <xdr:to>
      <xdr:col>19</xdr:col>
      <xdr:colOff>177800</xdr:colOff>
      <xdr:row>38</xdr:row>
      <xdr:rowOff>45827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0469"/>
          <a:ext cx="889000" cy="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45827</xdr:rowOff>
    </xdr:from>
    <xdr:to>
      <xdr:col>15</xdr:col>
      <xdr:colOff>50800</xdr:colOff>
      <xdr:row>38</xdr:row>
      <xdr:rowOff>78762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0927"/>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78762</xdr:rowOff>
    </xdr:from>
    <xdr:to>
      <xdr:col>10</xdr:col>
      <xdr:colOff>114300</xdr:colOff>
      <xdr:row>38</xdr:row>
      <xdr:rowOff>113672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3862"/>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16123</xdr:rowOff>
    </xdr:from>
    <xdr:to>
      <xdr:col>24</xdr:col>
      <xdr:colOff>114300</xdr:colOff>
      <xdr:row>37</xdr:row>
      <xdr:rowOff>117723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166000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96019</xdr:rowOff>
    </xdr:from>
    <xdr:to>
      <xdr:col>20</xdr:col>
      <xdr:colOff>38100</xdr:colOff>
      <xdr:row>38</xdr:row>
      <xdr:rowOff>26169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17296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166477</xdr:rowOff>
    </xdr:from>
    <xdr:to>
      <xdr:col>15</xdr:col>
      <xdr:colOff>101600</xdr:colOff>
      <xdr:row>38</xdr:row>
      <xdr:rowOff>96627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87754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27962</xdr:rowOff>
    </xdr:from>
    <xdr:to>
      <xdr:col>10</xdr:col>
      <xdr:colOff>165100</xdr:colOff>
      <xdr:row>38</xdr:row>
      <xdr:rowOff>129562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120689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62872</xdr:rowOff>
    </xdr:from>
    <xdr:to>
      <xdr:col>6</xdr:col>
      <xdr:colOff>38100</xdr:colOff>
      <xdr:row>38</xdr:row>
      <xdr:rowOff>164472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155599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112423</xdr:rowOff>
    </xdr:from>
    <xdr:to>
      <xdr:col>24</xdr:col>
      <xdr:colOff>63500</xdr:colOff>
      <xdr:row>57</xdr:row>
      <xdr:rowOff>160868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5073"/>
          <a:ext cx="838200" cy="4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160868</xdr:rowOff>
    </xdr:from>
    <xdr:to>
      <xdr:col>19</xdr:col>
      <xdr:colOff>177800</xdr:colOff>
      <xdr:row>57</xdr:row>
      <xdr:rowOff>167315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33518"/>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78188</xdr:rowOff>
    </xdr:from>
    <xdr:to>
      <xdr:col>15</xdr:col>
      <xdr:colOff>50800</xdr:colOff>
      <xdr:row>57</xdr:row>
      <xdr:rowOff>167315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0838"/>
          <a:ext cx="889000" cy="8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78188</xdr:rowOff>
    </xdr:from>
    <xdr:to>
      <xdr:col>10</xdr:col>
      <xdr:colOff>114300</xdr:colOff>
      <xdr:row>58</xdr:row>
      <xdr:rowOff>67947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0838"/>
          <a:ext cx="889000" cy="1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61623</xdr:rowOff>
    </xdr:from>
    <xdr:to>
      <xdr:col>24</xdr:col>
      <xdr:colOff>114300</xdr:colOff>
      <xdr:row>57</xdr:row>
      <xdr:rowOff>163223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40050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110068</xdr:rowOff>
    </xdr:from>
    <xdr:to>
      <xdr:col>20</xdr:col>
      <xdr:colOff>38100</xdr:colOff>
      <xdr:row>58</xdr:row>
      <xdr:rowOff>40218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116515</xdr:rowOff>
    </xdr:from>
    <xdr:to>
      <xdr:col>15</xdr:col>
      <xdr:colOff>101600</xdr:colOff>
      <xdr:row>58</xdr:row>
      <xdr:rowOff>46665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37792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27388</xdr:rowOff>
    </xdr:from>
    <xdr:to>
      <xdr:col>10</xdr:col>
      <xdr:colOff>165100</xdr:colOff>
      <xdr:row>57</xdr:row>
      <xdr:rowOff>128988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145515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17147</xdr:rowOff>
    </xdr:from>
    <xdr:to>
      <xdr:col>6</xdr:col>
      <xdr:colOff>38100</xdr:colOff>
      <xdr:row>58</xdr:row>
      <xdr:rowOff>118747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109874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33858</xdr:rowOff>
    </xdr:from>
    <xdr:to>
      <xdr:col>24</xdr:col>
      <xdr:colOff>63500</xdr:colOff>
      <xdr:row>78</xdr:row>
      <xdr:rowOff>77064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6958"/>
          <a:ext cx="8382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77064</xdr:rowOff>
    </xdr:from>
    <xdr:to>
      <xdr:col>19</xdr:col>
      <xdr:colOff>177800</xdr:colOff>
      <xdr:row>78</xdr:row>
      <xdr:rowOff>95763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0164"/>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74457</xdr:rowOff>
    </xdr:from>
    <xdr:to>
      <xdr:col>15</xdr:col>
      <xdr:colOff>50800</xdr:colOff>
      <xdr:row>78</xdr:row>
      <xdr:rowOff>95763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7557"/>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56992</xdr:rowOff>
    </xdr:from>
    <xdr:to>
      <xdr:col>10</xdr:col>
      <xdr:colOff>114300</xdr:colOff>
      <xdr:row>78</xdr:row>
      <xdr:rowOff>74457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58642"/>
          <a:ext cx="889000" cy="18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154508</xdr:rowOff>
    </xdr:from>
    <xdr:to>
      <xdr:col>24</xdr:col>
      <xdr:colOff>114300</xdr:colOff>
      <xdr:row>78</xdr:row>
      <xdr:rowOff>84658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69435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26264</xdr:rowOff>
    </xdr:from>
    <xdr:to>
      <xdr:col>20</xdr:col>
      <xdr:colOff>38100</xdr:colOff>
      <xdr:row>78</xdr:row>
      <xdr:rowOff>127864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118991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44963</xdr:rowOff>
    </xdr:from>
    <xdr:to>
      <xdr:col>15</xdr:col>
      <xdr:colOff>101600</xdr:colOff>
      <xdr:row>78</xdr:row>
      <xdr:rowOff>146563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137690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23657</xdr:rowOff>
    </xdr:from>
    <xdr:to>
      <xdr:col>10</xdr:col>
      <xdr:colOff>165100</xdr:colOff>
      <xdr:row>78</xdr:row>
      <xdr:rowOff>125257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116384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6192</xdr:rowOff>
    </xdr:from>
    <xdr:to>
      <xdr:col>6</xdr:col>
      <xdr:colOff>38100</xdr:colOff>
      <xdr:row>77</xdr:row>
      <xdr:rowOff>107792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124319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101470</xdr:rowOff>
    </xdr:from>
    <xdr:to>
      <xdr:col>24</xdr:col>
      <xdr:colOff>63500</xdr:colOff>
      <xdr:row>97</xdr:row>
      <xdr:rowOff>59778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0670"/>
          <a:ext cx="838200" cy="1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59778</xdr:rowOff>
    </xdr:from>
    <xdr:to>
      <xdr:col>19</xdr:col>
      <xdr:colOff>177800</xdr:colOff>
      <xdr:row>97</xdr:row>
      <xdr:rowOff>159316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0428"/>
          <a:ext cx="889000" cy="9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160601</xdr:rowOff>
    </xdr:from>
    <xdr:to>
      <xdr:col>15</xdr:col>
      <xdr:colOff>50800</xdr:colOff>
      <xdr:row>97</xdr:row>
      <xdr:rowOff>159316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9801"/>
          <a:ext cx="889000" cy="17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160601</xdr:rowOff>
    </xdr:from>
    <xdr:to>
      <xdr:col>10</xdr:col>
      <xdr:colOff>114300</xdr:colOff>
      <xdr:row>98</xdr:row>
      <xdr:rowOff>149268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9801"/>
          <a:ext cx="889000" cy="33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50670</xdr:rowOff>
    </xdr:from>
    <xdr:to>
      <xdr:col>24</xdr:col>
      <xdr:colOff>114300</xdr:colOff>
      <xdr:row>96</xdr:row>
      <xdr:rowOff>152270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29097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8978</xdr:rowOff>
    </xdr:from>
    <xdr:to>
      <xdr:col>20</xdr:col>
      <xdr:colOff>38100</xdr:colOff>
      <xdr:row>97</xdr:row>
      <xdr:rowOff>110578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101705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108516</xdr:rowOff>
    </xdr:from>
    <xdr:to>
      <xdr:col>15</xdr:col>
      <xdr:colOff>101600</xdr:colOff>
      <xdr:row>98</xdr:row>
      <xdr:rowOff>38666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29793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3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109801</xdr:rowOff>
    </xdr:from>
    <xdr:to>
      <xdr:col>10</xdr:col>
      <xdr:colOff>165100</xdr:colOff>
      <xdr:row>97</xdr:row>
      <xdr:rowOff>39951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56478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4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98468</xdr:rowOff>
    </xdr:from>
    <xdr:to>
      <xdr:col>6</xdr:col>
      <xdr:colOff>38100</xdr:colOff>
      <xdr:row>99</xdr:row>
      <xdr:rowOff>28618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19745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110341</xdr:rowOff>
    </xdr:from>
    <xdr:to>
      <xdr:col>55</xdr:col>
      <xdr:colOff>0</xdr:colOff>
      <xdr:row>38</xdr:row>
      <xdr:rowOff>114543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25441"/>
          <a:ext cx="838200" cy="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18748</xdr:rowOff>
    </xdr:from>
    <xdr:to>
      <xdr:col>50</xdr:col>
      <xdr:colOff>114300</xdr:colOff>
      <xdr:row>38</xdr:row>
      <xdr:rowOff>114543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33848"/>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18748</xdr:rowOff>
    </xdr:from>
    <xdr:to>
      <xdr:col>45</xdr:col>
      <xdr:colOff>177800</xdr:colOff>
      <xdr:row>38</xdr:row>
      <xdr:rowOff>129065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33848"/>
          <a:ext cx="889000" cy="1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41631</xdr:rowOff>
    </xdr:from>
    <xdr:to>
      <xdr:col>41</xdr:col>
      <xdr:colOff>50800</xdr:colOff>
      <xdr:row>38</xdr:row>
      <xdr:rowOff>129065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8031"/>
          <a:ext cx="889000" cy="11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59541</xdr:rowOff>
    </xdr:from>
    <xdr:to>
      <xdr:col>55</xdr:col>
      <xdr:colOff>50800</xdr:colOff>
      <xdr:row>38</xdr:row>
      <xdr:rowOff>161141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37968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63743</xdr:rowOff>
    </xdr:from>
    <xdr:to>
      <xdr:col>50</xdr:col>
      <xdr:colOff>165100</xdr:colOff>
      <xdr:row>38</xdr:row>
      <xdr:rowOff>165343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156470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139399</xdr:rowOff>
    </xdr:from>
    <xdr:to>
      <xdr:col>46</xdr:col>
      <xdr:colOff>38100</xdr:colOff>
      <xdr:row>38</xdr:row>
      <xdr:rowOff>69549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60675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78265</xdr:rowOff>
    </xdr:from>
    <xdr:to>
      <xdr:col>41</xdr:col>
      <xdr:colOff>101600</xdr:colOff>
      <xdr:row>39</xdr:row>
      <xdr:rowOff>8415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170992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162281</xdr:rowOff>
    </xdr:from>
    <xdr:to>
      <xdr:col>36</xdr:col>
      <xdr:colOff>165100</xdr:colOff>
      <xdr:row>32</xdr:row>
      <xdr:rowOff>92431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83558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154656</xdr:rowOff>
    </xdr:from>
    <xdr:to>
      <xdr:col>55</xdr:col>
      <xdr:colOff>0</xdr:colOff>
      <xdr:row>57</xdr:row>
      <xdr:rowOff>88562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55856"/>
          <a:ext cx="8382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53552</xdr:rowOff>
    </xdr:from>
    <xdr:to>
      <xdr:col>50</xdr:col>
      <xdr:colOff>114300</xdr:colOff>
      <xdr:row>57</xdr:row>
      <xdr:rowOff>88562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54752"/>
          <a:ext cx="889000" cy="20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43014</xdr:rowOff>
    </xdr:from>
    <xdr:to>
      <xdr:col>45</xdr:col>
      <xdr:colOff>177800</xdr:colOff>
      <xdr:row>56</xdr:row>
      <xdr:rowOff>53552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72764"/>
          <a:ext cx="889000" cy="18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43014</xdr:rowOff>
    </xdr:from>
    <xdr:to>
      <xdr:col>41</xdr:col>
      <xdr:colOff>50800</xdr:colOff>
      <xdr:row>55</xdr:row>
      <xdr:rowOff>81459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72764"/>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103856</xdr:rowOff>
    </xdr:from>
    <xdr:to>
      <xdr:col>55</xdr:col>
      <xdr:colOff>50800</xdr:colOff>
      <xdr:row>57</xdr:row>
      <xdr:rowOff>34006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82283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37762</xdr:rowOff>
    </xdr:from>
    <xdr:to>
      <xdr:col>50</xdr:col>
      <xdr:colOff>165100</xdr:colOff>
      <xdr:row>57</xdr:row>
      <xdr:rowOff>139362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130489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2752</xdr:rowOff>
    </xdr:from>
    <xdr:to>
      <xdr:col>46</xdr:col>
      <xdr:colOff>38100</xdr:colOff>
      <xdr:row>56</xdr:row>
      <xdr:rowOff>104352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120879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7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163664</xdr:rowOff>
    </xdr:from>
    <xdr:to>
      <xdr:col>41</xdr:col>
      <xdr:colOff>101600</xdr:colOff>
      <xdr:row>55</xdr:row>
      <xdr:rowOff>93814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110341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30659</xdr:rowOff>
    </xdr:from>
    <xdr:to>
      <xdr:col>36</xdr:col>
      <xdr:colOff>165100</xdr:colOff>
      <xdr:row>55</xdr:row>
      <xdr:rowOff>132259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148786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3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5150</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8250"/>
          <a:ext cx="889000" cy="2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110801</xdr:rowOff>
    </xdr:from>
    <xdr:to>
      <xdr:col>45</xdr:col>
      <xdr:colOff>177800</xdr:colOff>
      <xdr:row>78</xdr:row>
      <xdr:rowOff>5150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98101"/>
          <a:ext cx="889000" cy="58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110801</xdr:rowOff>
    </xdr:from>
    <xdr:to>
      <xdr:col>41</xdr:col>
      <xdr:colOff>50800</xdr:colOff>
      <xdr:row>75</xdr:row>
      <xdr:rowOff>80550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98101"/>
          <a:ext cx="8890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125800</xdr:rowOff>
    </xdr:from>
    <xdr:to>
      <xdr:col>46</xdr:col>
      <xdr:colOff>38100</xdr:colOff>
      <xdr:row>78</xdr:row>
      <xdr:rowOff>55950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72477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60001</xdr:rowOff>
    </xdr:from>
    <xdr:to>
      <xdr:col>41</xdr:col>
      <xdr:colOff>101600</xdr:colOff>
      <xdr:row>74</xdr:row>
      <xdr:rowOff>161601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6678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29750</xdr:rowOff>
    </xdr:from>
    <xdr:to>
      <xdr:col>36</xdr:col>
      <xdr:colOff>165100</xdr:colOff>
      <xdr:row>75</xdr:row>
      <xdr:rowOff>131350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147877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132979</xdr:rowOff>
    </xdr:from>
    <xdr:to>
      <xdr:col>55</xdr:col>
      <xdr:colOff>0</xdr:colOff>
      <xdr:row>98</xdr:row>
      <xdr:rowOff>72392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3629"/>
          <a:ext cx="838200" cy="1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72081</xdr:rowOff>
    </xdr:from>
    <xdr:to>
      <xdr:col>50</xdr:col>
      <xdr:colOff>114300</xdr:colOff>
      <xdr:row>98</xdr:row>
      <xdr:rowOff>72392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02731"/>
          <a:ext cx="889000" cy="1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72081</xdr:rowOff>
    </xdr:from>
    <xdr:to>
      <xdr:col>45</xdr:col>
      <xdr:colOff>177800</xdr:colOff>
      <xdr:row>97</xdr:row>
      <xdr:rowOff>166874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02731"/>
          <a:ext cx="889000" cy="9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166874</xdr:rowOff>
    </xdr:from>
    <xdr:to>
      <xdr:col>41</xdr:col>
      <xdr:colOff>50800</xdr:colOff>
      <xdr:row>98</xdr:row>
      <xdr:rowOff>42507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97524"/>
          <a:ext cx="889000" cy="4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82179</xdr:rowOff>
    </xdr:from>
    <xdr:to>
      <xdr:col>55</xdr:col>
      <xdr:colOff>50800</xdr:colOff>
      <xdr:row>98</xdr:row>
      <xdr:rowOff>12329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60606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21592</xdr:rowOff>
    </xdr:from>
    <xdr:to>
      <xdr:col>50</xdr:col>
      <xdr:colOff>165100</xdr:colOff>
      <xdr:row>98</xdr:row>
      <xdr:rowOff>123192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114319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21281</xdr:rowOff>
    </xdr:from>
    <xdr:to>
      <xdr:col>46</xdr:col>
      <xdr:colOff>38100</xdr:colOff>
      <xdr:row>97</xdr:row>
      <xdr:rowOff>122881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116074</xdr:rowOff>
    </xdr:from>
    <xdr:to>
      <xdr:col>41</xdr:col>
      <xdr:colOff>101600</xdr:colOff>
      <xdr:row>98</xdr:row>
      <xdr:rowOff>46224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62751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163157</xdr:rowOff>
    </xdr:from>
    <xdr:to>
      <xdr:col>36</xdr:col>
      <xdr:colOff>165100</xdr:colOff>
      <xdr:row>98</xdr:row>
      <xdr:rowOff>93307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24040</xdr:rowOff>
    </xdr:from>
    <xdr:to>
      <xdr:col>85</xdr:col>
      <xdr:colOff>127000</xdr:colOff>
      <xdr:row>77</xdr:row>
      <xdr:rowOff>24637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5690"/>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24637</xdr:rowOff>
    </xdr:from>
    <xdr:to>
      <xdr:col>81</xdr:col>
      <xdr:colOff>50800</xdr:colOff>
      <xdr:row>77</xdr:row>
      <xdr:rowOff>39230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628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37554</xdr:rowOff>
    </xdr:from>
    <xdr:to>
      <xdr:col>76</xdr:col>
      <xdr:colOff>114300</xdr:colOff>
      <xdr:row>77</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3920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37554</xdr:rowOff>
    </xdr:from>
    <xdr:to>
      <xdr:col>71</xdr:col>
      <xdr:colOff>177800</xdr:colOff>
      <xdr:row>77</xdr:row>
      <xdr:rowOff>61379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9204"/>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144690</xdr:rowOff>
    </xdr:from>
    <xdr:to>
      <xdr:col>85</xdr:col>
      <xdr:colOff>177800</xdr:colOff>
      <xdr:row>77</xdr:row>
      <xdr:rowOff>74840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123117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145287</xdr:rowOff>
    </xdr:from>
    <xdr:to>
      <xdr:col>81</xdr:col>
      <xdr:colOff>101600</xdr:colOff>
      <xdr:row>77</xdr:row>
      <xdr:rowOff>75437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66564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159880</xdr:rowOff>
    </xdr:from>
    <xdr:to>
      <xdr:col>76</xdr:col>
      <xdr:colOff>165100</xdr:colOff>
      <xdr:row>77</xdr:row>
      <xdr:rowOff>90030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81157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158204</xdr:rowOff>
    </xdr:from>
    <xdr:to>
      <xdr:col>72</xdr:col>
      <xdr:colOff>38100</xdr:colOff>
      <xdr:row>77</xdr:row>
      <xdr:rowOff>88354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10579</xdr:rowOff>
    </xdr:from>
    <xdr:to>
      <xdr:col>67</xdr:col>
      <xdr:colOff>101600</xdr:colOff>
      <xdr:row>77</xdr:row>
      <xdr:rowOff>112179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103306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124613</xdr:rowOff>
    </xdr:from>
    <xdr:to>
      <xdr:col>85</xdr:col>
      <xdr:colOff>127000</xdr:colOff>
      <xdr:row>98</xdr:row>
      <xdr:rowOff>129966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6713"/>
          <a:ext cx="8382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124613</xdr:rowOff>
    </xdr:from>
    <xdr:to>
      <xdr:col>81</xdr:col>
      <xdr:colOff>50800</xdr:colOff>
      <xdr:row>98</xdr:row>
      <xdr:rowOff>124754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6713"/>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93056</xdr:rowOff>
    </xdr:from>
    <xdr:to>
      <xdr:col>76</xdr:col>
      <xdr:colOff>114300</xdr:colOff>
      <xdr:row>98</xdr:row>
      <xdr:rowOff>124754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95156"/>
          <a:ext cx="8890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93056</xdr:rowOff>
    </xdr:from>
    <xdr:to>
      <xdr:col>71</xdr:col>
      <xdr:colOff>177800</xdr:colOff>
      <xdr:row>98</xdr:row>
      <xdr:rowOff>138410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95156"/>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79166</xdr:rowOff>
    </xdr:from>
    <xdr:to>
      <xdr:col>85</xdr:col>
      <xdr:colOff>177800</xdr:colOff>
      <xdr:row>99</xdr:row>
      <xdr:rowOff>9316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165543</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73813</xdr:rowOff>
    </xdr:from>
    <xdr:to>
      <xdr:col>81</xdr:col>
      <xdr:colOff>101600</xdr:colOff>
      <xdr:row>99</xdr:row>
      <xdr:rowOff>3963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166540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73954</xdr:rowOff>
    </xdr:from>
    <xdr:to>
      <xdr:col>76</xdr:col>
      <xdr:colOff>165100</xdr:colOff>
      <xdr:row>99</xdr:row>
      <xdr:rowOff>4104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166681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42256</xdr:rowOff>
    </xdr:from>
    <xdr:to>
      <xdr:col>72</xdr:col>
      <xdr:colOff>38100</xdr:colOff>
      <xdr:row>98</xdr:row>
      <xdr:rowOff>143856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134983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87610</xdr:rowOff>
    </xdr:from>
    <xdr:to>
      <xdr:col>67</xdr:col>
      <xdr:colOff>101600</xdr:colOff>
      <xdr:row>99</xdr:row>
      <xdr:rowOff>17760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8887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115103</xdr:rowOff>
    </xdr:from>
    <xdr:to>
      <xdr:col>116</xdr:col>
      <xdr:colOff>63500</xdr:colOff>
      <xdr:row>37</xdr:row>
      <xdr:rowOff>138237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458753"/>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115103</xdr:rowOff>
    </xdr:from>
    <xdr:to>
      <xdr:col>111</xdr:col>
      <xdr:colOff>177800</xdr:colOff>
      <xdr:row>37</xdr:row>
      <xdr:rowOff>150582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458753"/>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125024</xdr:rowOff>
    </xdr:from>
    <xdr:to>
      <xdr:col>107</xdr:col>
      <xdr:colOff>50800</xdr:colOff>
      <xdr:row>37</xdr:row>
      <xdr:rowOff>150582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6867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96220</xdr:rowOff>
    </xdr:from>
    <xdr:to>
      <xdr:col>102</xdr:col>
      <xdr:colOff>114300</xdr:colOff>
      <xdr:row>37</xdr:row>
      <xdr:rowOff>125024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3987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87437</xdr:rowOff>
    </xdr:from>
    <xdr:to>
      <xdr:col>116</xdr:col>
      <xdr:colOff>114300</xdr:colOff>
      <xdr:row>38</xdr:row>
      <xdr:rowOff>17587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110314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64303</xdr:rowOff>
    </xdr:from>
    <xdr:to>
      <xdr:col>112</xdr:col>
      <xdr:colOff>38100</xdr:colOff>
      <xdr:row>37</xdr:row>
      <xdr:rowOff>165903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0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10980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99782</xdr:rowOff>
    </xdr:from>
    <xdr:to>
      <xdr:col>107</xdr:col>
      <xdr:colOff>101600</xdr:colOff>
      <xdr:row>38</xdr:row>
      <xdr:rowOff>29932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46459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74224</xdr:rowOff>
    </xdr:from>
    <xdr:to>
      <xdr:col>102</xdr:col>
      <xdr:colOff>165100</xdr:colOff>
      <xdr:row>38</xdr:row>
      <xdr:rowOff>4373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178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20901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45420</xdr:rowOff>
    </xdr:from>
    <xdr:to>
      <xdr:col>98</xdr:col>
      <xdr:colOff>38100</xdr:colOff>
      <xdr:row>37</xdr:row>
      <xdr:rowOff>147020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163547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120955</xdr:rowOff>
    </xdr:from>
    <xdr:to>
      <xdr:col>116</xdr:col>
      <xdr:colOff>63500</xdr:colOff>
      <xdr:row>58</xdr:row>
      <xdr:rowOff>124064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65055"/>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117937</xdr:rowOff>
    </xdr:from>
    <xdr:to>
      <xdr:col>111</xdr:col>
      <xdr:colOff>177800</xdr:colOff>
      <xdr:row>58</xdr:row>
      <xdr:rowOff>120955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2037"/>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166584</xdr:rowOff>
    </xdr:from>
    <xdr:to>
      <xdr:col>107</xdr:col>
      <xdr:colOff>50800</xdr:colOff>
      <xdr:row>58</xdr:row>
      <xdr:rowOff>117937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39234"/>
          <a:ext cx="889000" cy="1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166309</xdr:rowOff>
    </xdr:from>
    <xdr:to>
      <xdr:col>102</xdr:col>
      <xdr:colOff>114300</xdr:colOff>
      <xdr:row>57</xdr:row>
      <xdr:rowOff>166584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895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73264</xdr:rowOff>
    </xdr:from>
    <xdr:to>
      <xdr:col>116</xdr:col>
      <xdr:colOff>114300</xdr:colOff>
      <xdr:row>59</xdr:row>
      <xdr:rowOff>3414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159641</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70155</xdr:rowOff>
    </xdr:from>
    <xdr:to>
      <xdr:col>112</xdr:col>
      <xdr:colOff>38100</xdr:colOff>
      <xdr:row>59</xdr:row>
      <xdr:rowOff>305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162882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0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67137</xdr:rowOff>
    </xdr:from>
    <xdr:to>
      <xdr:col>107</xdr:col>
      <xdr:colOff>101600</xdr:colOff>
      <xdr:row>58</xdr:row>
      <xdr:rowOff>168737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159864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0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115784</xdr:rowOff>
    </xdr:from>
    <xdr:to>
      <xdr:col>102</xdr:col>
      <xdr:colOff>165100</xdr:colOff>
      <xdr:row>58</xdr:row>
      <xdr:rowOff>45934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62461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115509</xdr:rowOff>
    </xdr:from>
    <xdr:to>
      <xdr:col>98</xdr:col>
      <xdr:colOff>38100</xdr:colOff>
      <xdr:row>58</xdr:row>
      <xdr:rowOff>45659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62186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108676</xdr:rowOff>
    </xdr:from>
    <xdr:to>
      <xdr:col>116</xdr:col>
      <xdr:colOff>63500</xdr:colOff>
      <xdr:row>76</xdr:row>
      <xdr:rowOff>164813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38876"/>
          <a:ext cx="838200" cy="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164813</xdr:rowOff>
    </xdr:from>
    <xdr:to>
      <xdr:col>111</xdr:col>
      <xdr:colOff>177800</xdr:colOff>
      <xdr:row>77</xdr:row>
      <xdr:rowOff>25433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95013"/>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19586</xdr:rowOff>
    </xdr:from>
    <xdr:to>
      <xdr:col>107</xdr:col>
      <xdr:colOff>50800</xdr:colOff>
      <xdr:row>77</xdr:row>
      <xdr:rowOff>25433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2123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19586</xdr:rowOff>
    </xdr:from>
    <xdr:to>
      <xdr:col>102</xdr:col>
      <xdr:colOff>114300</xdr:colOff>
      <xdr:row>77</xdr:row>
      <xdr:rowOff>42577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21236"/>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57876</xdr:rowOff>
    </xdr:from>
    <xdr:to>
      <xdr:col>116</xdr:col>
      <xdr:colOff>114300</xdr:colOff>
      <xdr:row>76</xdr:row>
      <xdr:rowOff>159476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36303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6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114013</xdr:rowOff>
    </xdr:from>
    <xdr:to>
      <xdr:col>112</xdr:col>
      <xdr:colOff>38100</xdr:colOff>
      <xdr:row>77</xdr:row>
      <xdr:rowOff>44163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35290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146083</xdr:rowOff>
    </xdr:from>
    <xdr:to>
      <xdr:col>107</xdr:col>
      <xdr:colOff>101600</xdr:colOff>
      <xdr:row>77</xdr:row>
      <xdr:rowOff>76233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67360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140236</xdr:rowOff>
    </xdr:from>
    <xdr:to>
      <xdr:col>102</xdr:col>
      <xdr:colOff>165100</xdr:colOff>
      <xdr:row>77</xdr:row>
      <xdr:rowOff>70386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61513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163227</xdr:rowOff>
    </xdr:from>
    <xdr:to>
      <xdr:col>98</xdr:col>
      <xdr:colOff>38100</xdr:colOff>
      <xdr:row>77</xdr:row>
      <xdr:rowOff>93377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84504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団体と比較し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て、概ね平均的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に推移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人件費については、し尿処理業務や粗大ごみ処理業務、常備消防業務を一部事務組合や事務委託において実施していることや、指定管理者制度を導入していることから、平均より下回っている。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普通建設事業費については、義務教育施設の大規模改造等</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ことにより、更新整備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34,687
34,085
9.13
14,776,222
13,744,138
602,915
7,860,856
10,775,124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140843</xdr:rowOff>
    </xdr:from>
    <xdr:to>
      <xdr:col>24</xdr:col>
      <xdr:colOff>63500</xdr:colOff>
      <xdr:row>35</xdr:row>
      <xdr:rowOff>143891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159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143891</xdr:rowOff>
    </xdr:from>
    <xdr:to>
      <xdr:col>19</xdr:col>
      <xdr:colOff>177800</xdr:colOff>
      <xdr:row>35</xdr:row>
      <xdr:rowOff>162941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464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135890</xdr:rowOff>
    </xdr:from>
    <xdr:to>
      <xdr:col>15</xdr:col>
      <xdr:colOff>50800</xdr:colOff>
      <xdr:row>35</xdr:row>
      <xdr:rowOff>162941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66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132080</xdr:rowOff>
    </xdr:from>
    <xdr:to>
      <xdr:col>10</xdr:col>
      <xdr:colOff>114300</xdr:colOff>
      <xdr:row>35</xdr:row>
      <xdr:rowOff>135890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2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90043</xdr:rowOff>
    </xdr:from>
    <xdr:to>
      <xdr:col>24</xdr:col>
      <xdr:colOff>114300</xdr:colOff>
      <xdr:row>36</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68470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93091</xdr:rowOff>
    </xdr:from>
    <xdr:to>
      <xdr:col>20</xdr:col>
      <xdr:colOff>38100</xdr:colOff>
      <xdr:row>36</xdr:row>
      <xdr:rowOff>23241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112141</xdr:rowOff>
    </xdr:from>
    <xdr:to>
      <xdr:col>15</xdr:col>
      <xdr:colOff>101600</xdr:colOff>
      <xdr:row>36</xdr:row>
      <xdr:rowOff>42291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85090</xdr:rowOff>
    </xdr:from>
    <xdr:to>
      <xdr:col>10</xdr:col>
      <xdr:colOff>165100</xdr:colOff>
      <xdr:row>36</xdr:row>
      <xdr:rowOff>15240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38663</xdr:rowOff>
    </xdr:from>
    <xdr:to>
      <xdr:col>24</xdr:col>
      <xdr:colOff>63500</xdr:colOff>
      <xdr:row>58</xdr:row>
      <xdr:rowOff>67207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763"/>
          <a:ext cx="838200" cy="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67207</xdr:rowOff>
    </xdr:from>
    <xdr:to>
      <xdr:col>19</xdr:col>
      <xdr:colOff>177800</xdr:colOff>
      <xdr:row>58</xdr:row>
      <xdr:rowOff>69093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1307"/>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42256</xdr:rowOff>
    </xdr:from>
    <xdr:to>
      <xdr:col>15</xdr:col>
      <xdr:colOff>50800</xdr:colOff>
      <xdr:row>58</xdr:row>
      <xdr:rowOff>69093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86356"/>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46591</xdr:rowOff>
    </xdr:from>
    <xdr:to>
      <xdr:col>10</xdr:col>
      <xdr:colOff>114300</xdr:colOff>
      <xdr:row>58</xdr:row>
      <xdr:rowOff>42256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47791"/>
          <a:ext cx="889000" cy="3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159313</xdr:rowOff>
    </xdr:from>
    <xdr:to>
      <xdr:col>24</xdr:col>
      <xdr:colOff>114300</xdr:colOff>
      <xdr:row>58</xdr:row>
      <xdr:rowOff>89463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74240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16407</xdr:rowOff>
    </xdr:from>
    <xdr:to>
      <xdr:col>20</xdr:col>
      <xdr:colOff>38100</xdr:colOff>
      <xdr:row>58</xdr:row>
      <xdr:rowOff>118007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109134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5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18293</xdr:rowOff>
    </xdr:from>
    <xdr:to>
      <xdr:col>15</xdr:col>
      <xdr:colOff>101600</xdr:colOff>
      <xdr:row>58</xdr:row>
      <xdr:rowOff>119893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111020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162906</xdr:rowOff>
    </xdr:from>
    <xdr:to>
      <xdr:col>10</xdr:col>
      <xdr:colOff>165100</xdr:colOff>
      <xdr:row>58</xdr:row>
      <xdr:rowOff>93056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167241</xdr:rowOff>
    </xdr:from>
    <xdr:to>
      <xdr:col>6</xdr:col>
      <xdr:colOff>38100</xdr:colOff>
      <xdr:row>56</xdr:row>
      <xdr:rowOff>97391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88518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85232</xdr:rowOff>
    </xdr:from>
    <xdr:to>
      <xdr:col>24</xdr:col>
      <xdr:colOff>63500</xdr:colOff>
      <xdr:row>77</xdr:row>
      <xdr:rowOff>55438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5432"/>
          <a:ext cx="838200" cy="1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55438</xdr:rowOff>
    </xdr:from>
    <xdr:to>
      <xdr:col>19</xdr:col>
      <xdr:colOff>177800</xdr:colOff>
      <xdr:row>77</xdr:row>
      <xdr:rowOff>60810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57088"/>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20279</xdr:rowOff>
    </xdr:from>
    <xdr:to>
      <xdr:col>15</xdr:col>
      <xdr:colOff>50800</xdr:colOff>
      <xdr:row>77</xdr:row>
      <xdr:rowOff>60810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1929"/>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20279</xdr:rowOff>
    </xdr:from>
    <xdr:to>
      <xdr:col>10</xdr:col>
      <xdr:colOff>114300</xdr:colOff>
      <xdr:row>78</xdr:row>
      <xdr:rowOff>63667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1929"/>
          <a:ext cx="889000" cy="21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34432</xdr:rowOff>
    </xdr:from>
    <xdr:to>
      <xdr:col>24</xdr:col>
      <xdr:colOff>114300</xdr:colOff>
      <xdr:row>76</xdr:row>
      <xdr:rowOff>136032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12859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4638</xdr:rowOff>
    </xdr:from>
    <xdr:to>
      <xdr:col>20</xdr:col>
      <xdr:colOff>38100</xdr:colOff>
      <xdr:row>77</xdr:row>
      <xdr:rowOff>106238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97365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10010</xdr:rowOff>
    </xdr:from>
    <xdr:to>
      <xdr:col>15</xdr:col>
      <xdr:colOff>101600</xdr:colOff>
      <xdr:row>77</xdr:row>
      <xdr:rowOff>111610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102737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140929</xdr:rowOff>
    </xdr:from>
    <xdr:to>
      <xdr:col>10</xdr:col>
      <xdr:colOff>165100</xdr:colOff>
      <xdr:row>77</xdr:row>
      <xdr:rowOff>71079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12867</xdr:rowOff>
    </xdr:from>
    <xdr:to>
      <xdr:col>6</xdr:col>
      <xdr:colOff>38100</xdr:colOff>
      <xdr:row>78</xdr:row>
      <xdr:rowOff>114467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105594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153355</xdr:rowOff>
    </xdr:from>
    <xdr:to>
      <xdr:col>24</xdr:col>
      <xdr:colOff>63500</xdr:colOff>
      <xdr:row>99</xdr:row>
      <xdr:rowOff>26788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5455"/>
          <a:ext cx="838200" cy="4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145628</xdr:rowOff>
    </xdr:from>
    <xdr:to>
      <xdr:col>19</xdr:col>
      <xdr:colOff>177800</xdr:colOff>
      <xdr:row>98</xdr:row>
      <xdr:rowOff>153355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76278"/>
          <a:ext cx="889000" cy="1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121397</xdr:rowOff>
    </xdr:from>
    <xdr:to>
      <xdr:col>15</xdr:col>
      <xdr:colOff>50800</xdr:colOff>
      <xdr:row>97</xdr:row>
      <xdr:rowOff>145628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237697"/>
          <a:ext cx="889000" cy="53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121397</xdr:rowOff>
    </xdr:from>
    <xdr:to>
      <xdr:col>10</xdr:col>
      <xdr:colOff>114300</xdr:colOff>
      <xdr:row>96</xdr:row>
      <xdr:rowOff>129794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237697"/>
          <a:ext cx="889000" cy="3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147438</xdr:rowOff>
    </xdr:from>
    <xdr:to>
      <xdr:col>24</xdr:col>
      <xdr:colOff>114300</xdr:colOff>
      <xdr:row>99</xdr:row>
      <xdr:rowOff>77588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62365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102555</xdr:rowOff>
    </xdr:from>
    <xdr:to>
      <xdr:col>20</xdr:col>
      <xdr:colOff>38100</xdr:colOff>
      <xdr:row>99</xdr:row>
      <xdr:rowOff>32705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23832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94828</xdr:rowOff>
    </xdr:from>
    <xdr:to>
      <xdr:col>15</xdr:col>
      <xdr:colOff>101600</xdr:colOff>
      <xdr:row>98</xdr:row>
      <xdr:rowOff>24978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70597</xdr:rowOff>
    </xdr:from>
    <xdr:to>
      <xdr:col>10</xdr:col>
      <xdr:colOff>165100</xdr:colOff>
      <xdr:row>95</xdr:row>
      <xdr:rowOff>747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17274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59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78994</xdr:rowOff>
    </xdr:from>
    <xdr:to>
      <xdr:col>6</xdr:col>
      <xdr:colOff>38100</xdr:colOff>
      <xdr:row>97</xdr:row>
      <xdr:rowOff>9144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25671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78305</xdr:rowOff>
    </xdr:from>
    <xdr:to>
      <xdr:col>55</xdr:col>
      <xdr:colOff>0</xdr:colOff>
      <xdr:row>38</xdr:row>
      <xdr:rowOff>90715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93405"/>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78305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87853"/>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132189</xdr:rowOff>
    </xdr:from>
    <xdr:to>
      <xdr:col>45</xdr:col>
      <xdr:colOff>177800</xdr:colOff>
      <xdr:row>38</xdr:row>
      <xdr:rowOff>72753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132939"/>
          <a:ext cx="889000" cy="4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132189</xdr:rowOff>
    </xdr:from>
    <xdr:to>
      <xdr:col>41</xdr:col>
      <xdr:colOff>50800</xdr:colOff>
      <xdr:row>35</xdr:row>
      <xdr:rowOff>144599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3293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39915</xdr:rowOff>
    </xdr:from>
    <xdr:to>
      <xdr:col>55</xdr:col>
      <xdr:colOff>50800</xdr:colOff>
      <xdr:row>38</xdr:row>
      <xdr:rowOff>141515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62791</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27505</xdr:rowOff>
    </xdr:from>
    <xdr:to>
      <xdr:col>50</xdr:col>
      <xdr:colOff>165100</xdr:colOff>
      <xdr:row>38</xdr:row>
      <xdr:rowOff>129105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145632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1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21953</xdr:rowOff>
    </xdr:from>
    <xdr:to>
      <xdr:col>46</xdr:col>
      <xdr:colOff>38100</xdr:colOff>
      <xdr:row>38</xdr:row>
      <xdr:rowOff>123553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140080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81389</xdr:rowOff>
    </xdr:from>
    <xdr:to>
      <xdr:col>41</xdr:col>
      <xdr:colOff>101600</xdr:colOff>
      <xdr:row>36</xdr:row>
      <xdr:rowOff>11539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28066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93799</xdr:rowOff>
    </xdr:from>
    <xdr:to>
      <xdr:col>36</xdr:col>
      <xdr:colOff>165100</xdr:colOff>
      <xdr:row>36</xdr:row>
      <xdr:rowOff>23949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40476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158331</xdr:rowOff>
    </xdr:from>
    <xdr:to>
      <xdr:col>55</xdr:col>
      <xdr:colOff>0</xdr:colOff>
      <xdr:row>59</xdr:row>
      <xdr:rowOff>19132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2431"/>
          <a:ext cx="838200" cy="3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5550</xdr:rowOff>
    </xdr:from>
    <xdr:to>
      <xdr:col>50</xdr:col>
      <xdr:colOff>114300</xdr:colOff>
      <xdr:row>59</xdr:row>
      <xdr:rowOff>19132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1100"/>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5550</xdr:rowOff>
    </xdr:from>
    <xdr:to>
      <xdr:col>45</xdr:col>
      <xdr:colOff>177800</xdr:colOff>
      <xdr:row>59</xdr:row>
      <xdr:rowOff>19666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1100"/>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18370</xdr:rowOff>
    </xdr:from>
    <xdr:to>
      <xdr:col>41</xdr:col>
      <xdr:colOff>50800</xdr:colOff>
      <xdr:row>59</xdr:row>
      <xdr:rowOff>19666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392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107531</xdr:rowOff>
    </xdr:from>
    <xdr:to>
      <xdr:col>55</xdr:col>
      <xdr:colOff>50800</xdr:colOff>
      <xdr:row>59</xdr:row>
      <xdr:rowOff>37681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22458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139782</xdr:rowOff>
    </xdr:from>
    <xdr:to>
      <xdr:col>50</xdr:col>
      <xdr:colOff>165100</xdr:colOff>
      <xdr:row>59</xdr:row>
      <xdr:rowOff>69932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61059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126200</xdr:rowOff>
    </xdr:from>
    <xdr:to>
      <xdr:col>46</xdr:col>
      <xdr:colOff>38100</xdr:colOff>
      <xdr:row>59</xdr:row>
      <xdr:rowOff>56350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47477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140316</xdr:rowOff>
    </xdr:from>
    <xdr:to>
      <xdr:col>41</xdr:col>
      <xdr:colOff>101600</xdr:colOff>
      <xdr:row>59</xdr:row>
      <xdr:rowOff>70466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61593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139020</xdr:rowOff>
    </xdr:from>
    <xdr:to>
      <xdr:col>36</xdr:col>
      <xdr:colOff>165100</xdr:colOff>
      <xdr:row>59</xdr:row>
      <xdr:rowOff>69170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60297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12312</xdr:rowOff>
    </xdr:from>
    <xdr:to>
      <xdr:col>55</xdr:col>
      <xdr:colOff>0</xdr:colOff>
      <xdr:row>79</xdr:row>
      <xdr:rowOff>14542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6862"/>
          <a:ext cx="8382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157626</xdr:rowOff>
    </xdr:from>
    <xdr:to>
      <xdr:col>50</xdr:col>
      <xdr:colOff>114300</xdr:colOff>
      <xdr:row>79</xdr:row>
      <xdr:rowOff>14542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30726"/>
          <a:ext cx="889000" cy="2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138995</xdr:rowOff>
    </xdr:from>
    <xdr:to>
      <xdr:col>45</xdr:col>
      <xdr:colOff>177800</xdr:colOff>
      <xdr:row>78</xdr:row>
      <xdr:rowOff>157626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2095"/>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137985</xdr:rowOff>
    </xdr:from>
    <xdr:to>
      <xdr:col>41</xdr:col>
      <xdr:colOff>50800</xdr:colOff>
      <xdr:row>78</xdr:row>
      <xdr:rowOff>138995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1085"/>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132962</xdr:rowOff>
    </xdr:from>
    <xdr:to>
      <xdr:col>55</xdr:col>
      <xdr:colOff>50800</xdr:colOff>
      <xdr:row>79</xdr:row>
      <xdr:rowOff>63112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47889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135192</xdr:rowOff>
    </xdr:from>
    <xdr:to>
      <xdr:col>50</xdr:col>
      <xdr:colOff>165100</xdr:colOff>
      <xdr:row>79</xdr:row>
      <xdr:rowOff>65342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56469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106826</xdr:rowOff>
    </xdr:from>
    <xdr:to>
      <xdr:col>46</xdr:col>
      <xdr:colOff>38100</xdr:colOff>
      <xdr:row>79</xdr:row>
      <xdr:rowOff>36976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28103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7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88195</xdr:rowOff>
    </xdr:from>
    <xdr:to>
      <xdr:col>41</xdr:col>
      <xdr:colOff>101600</xdr:colOff>
      <xdr:row>79</xdr:row>
      <xdr:rowOff>18345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9472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87185</xdr:rowOff>
    </xdr:from>
    <xdr:to>
      <xdr:col>36</xdr:col>
      <xdr:colOff>165100</xdr:colOff>
      <xdr:row>79</xdr:row>
      <xdr:rowOff>17335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8462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156553</xdr:rowOff>
    </xdr:from>
    <xdr:to>
      <xdr:col>55</xdr:col>
      <xdr:colOff>0</xdr:colOff>
      <xdr:row>96</xdr:row>
      <xdr:rowOff>163716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15753"/>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163716</xdr:rowOff>
    </xdr:from>
    <xdr:to>
      <xdr:col>50</xdr:col>
      <xdr:colOff>114300</xdr:colOff>
      <xdr:row>97</xdr:row>
      <xdr:rowOff>50749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22916"/>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33986</xdr:rowOff>
    </xdr:from>
    <xdr:to>
      <xdr:col>45</xdr:col>
      <xdr:colOff>177800</xdr:colOff>
      <xdr:row>97</xdr:row>
      <xdr:rowOff>50749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64636"/>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147117</xdr:rowOff>
    </xdr:from>
    <xdr:to>
      <xdr:col>41</xdr:col>
      <xdr:colOff>50800</xdr:colOff>
      <xdr:row>97</xdr:row>
      <xdr:rowOff>33986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06317"/>
          <a:ext cx="889000" cy="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105753</xdr:rowOff>
    </xdr:from>
    <xdr:to>
      <xdr:col>55</xdr:col>
      <xdr:colOff>50800</xdr:colOff>
      <xdr:row>97</xdr:row>
      <xdr:rowOff>35903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6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84180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112916</xdr:rowOff>
    </xdr:from>
    <xdr:to>
      <xdr:col>50</xdr:col>
      <xdr:colOff>165100</xdr:colOff>
      <xdr:row>97</xdr:row>
      <xdr:rowOff>43066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34193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171399</xdr:rowOff>
    </xdr:from>
    <xdr:to>
      <xdr:col>46</xdr:col>
      <xdr:colOff>38100</xdr:colOff>
      <xdr:row>97</xdr:row>
      <xdr:rowOff>101549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92676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154636</xdr:rowOff>
    </xdr:from>
    <xdr:to>
      <xdr:col>41</xdr:col>
      <xdr:colOff>101600</xdr:colOff>
      <xdr:row>97</xdr:row>
      <xdr:rowOff>84786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75913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96317</xdr:rowOff>
    </xdr:from>
    <xdr:to>
      <xdr:col>36</xdr:col>
      <xdr:colOff>165100</xdr:colOff>
      <xdr:row>97</xdr:row>
      <xdr:rowOff>26467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17594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106945</xdr:rowOff>
    </xdr:from>
    <xdr:to>
      <xdr:col>85</xdr:col>
      <xdr:colOff>127000</xdr:colOff>
      <xdr:row>38</xdr:row>
      <xdr:rowOff>115012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22045"/>
          <a:ext cx="8382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106945</xdr:rowOff>
    </xdr:from>
    <xdr:to>
      <xdr:col>81</xdr:col>
      <xdr:colOff>50800</xdr:colOff>
      <xdr:row>38</xdr:row>
      <xdr:rowOff>127617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2045"/>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110276</xdr:rowOff>
    </xdr:from>
    <xdr:to>
      <xdr:col>76</xdr:col>
      <xdr:colOff>114300</xdr:colOff>
      <xdr:row>38</xdr:row>
      <xdr:rowOff>127617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25376"/>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54497</xdr:rowOff>
    </xdr:from>
    <xdr:to>
      <xdr:col>71</xdr:col>
      <xdr:colOff>177800</xdr:colOff>
      <xdr:row>38</xdr:row>
      <xdr:rowOff>110276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69597"/>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64212</xdr:rowOff>
    </xdr:from>
    <xdr:to>
      <xdr:col>85</xdr:col>
      <xdr:colOff>177800</xdr:colOff>
      <xdr:row>38</xdr:row>
      <xdr:rowOff>165812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150589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56145</xdr:rowOff>
    </xdr:from>
    <xdr:to>
      <xdr:col>81</xdr:col>
      <xdr:colOff>101600</xdr:colOff>
      <xdr:row>38</xdr:row>
      <xdr:rowOff>157745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148872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76817</xdr:rowOff>
    </xdr:from>
    <xdr:to>
      <xdr:col>76</xdr:col>
      <xdr:colOff>165100</xdr:colOff>
      <xdr:row>39</xdr:row>
      <xdr:rowOff>6967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169544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59476</xdr:rowOff>
    </xdr:from>
    <xdr:to>
      <xdr:col>72</xdr:col>
      <xdr:colOff>38100</xdr:colOff>
      <xdr:row>38</xdr:row>
      <xdr:rowOff>161076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152203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3697</xdr:rowOff>
    </xdr:from>
    <xdr:to>
      <xdr:col>67</xdr:col>
      <xdr:colOff>101600</xdr:colOff>
      <xdr:row>38</xdr:row>
      <xdr:rowOff>105297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96424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127973</xdr:rowOff>
    </xdr:from>
    <xdr:to>
      <xdr:col>85</xdr:col>
      <xdr:colOff>127000</xdr:colOff>
      <xdr:row>57</xdr:row>
      <xdr:rowOff>32642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29173"/>
          <a:ext cx="838200" cy="7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107577</xdr:rowOff>
    </xdr:from>
    <xdr:to>
      <xdr:col>81</xdr:col>
      <xdr:colOff>50800</xdr:colOff>
      <xdr:row>57</xdr:row>
      <xdr:rowOff>32642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08777"/>
          <a:ext cx="8890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92508</xdr:rowOff>
    </xdr:from>
    <xdr:to>
      <xdr:col>76</xdr:col>
      <xdr:colOff>114300</xdr:colOff>
      <xdr:row>56</xdr:row>
      <xdr:rowOff>107577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93708"/>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92508</xdr:rowOff>
    </xdr:from>
    <xdr:to>
      <xdr:col>71</xdr:col>
      <xdr:colOff>177800</xdr:colOff>
      <xdr:row>56</xdr:row>
      <xdr:rowOff>112122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93708"/>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77173</xdr:rowOff>
    </xdr:from>
    <xdr:to>
      <xdr:col>85</xdr:col>
      <xdr:colOff>177800</xdr:colOff>
      <xdr:row>57</xdr:row>
      <xdr:rowOff>7323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100050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153292</xdr:rowOff>
    </xdr:from>
    <xdr:to>
      <xdr:col>81</xdr:col>
      <xdr:colOff>101600</xdr:colOff>
      <xdr:row>57</xdr:row>
      <xdr:rowOff>83442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99969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56777</xdr:rowOff>
    </xdr:from>
    <xdr:to>
      <xdr:col>76</xdr:col>
      <xdr:colOff>165100</xdr:colOff>
      <xdr:row>56</xdr:row>
      <xdr:rowOff>158377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41708</xdr:rowOff>
    </xdr:from>
    <xdr:to>
      <xdr:col>72</xdr:col>
      <xdr:colOff>38100</xdr:colOff>
      <xdr:row>56</xdr:row>
      <xdr:rowOff>143308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159835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61322</xdr:rowOff>
    </xdr:from>
    <xdr:to>
      <xdr:col>67</xdr:col>
      <xdr:colOff>101600</xdr:colOff>
      <xdr:row>56</xdr:row>
      <xdr:rowOff>162922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3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24040</xdr:rowOff>
    </xdr:from>
    <xdr:to>
      <xdr:col>85</xdr:col>
      <xdr:colOff>127000</xdr:colOff>
      <xdr:row>97</xdr:row>
      <xdr:rowOff>24637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54690"/>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24637</xdr:rowOff>
    </xdr:from>
    <xdr:to>
      <xdr:col>81</xdr:col>
      <xdr:colOff>50800</xdr:colOff>
      <xdr:row>97</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5287"/>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37554</xdr:rowOff>
    </xdr:from>
    <xdr:to>
      <xdr:col>76</xdr:col>
      <xdr:colOff>114300</xdr:colOff>
      <xdr:row>97</xdr:row>
      <xdr:rowOff>39230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6820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37554</xdr:rowOff>
    </xdr:from>
    <xdr:to>
      <xdr:col>71</xdr:col>
      <xdr:colOff>177800</xdr:colOff>
      <xdr:row>97</xdr:row>
      <xdr:rowOff>61379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68204"/>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144690</xdr:rowOff>
    </xdr:from>
    <xdr:to>
      <xdr:col>85</xdr:col>
      <xdr:colOff>177800</xdr:colOff>
      <xdr:row>97</xdr:row>
      <xdr:rowOff>74840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123117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145287</xdr:rowOff>
    </xdr:from>
    <xdr:to>
      <xdr:col>81</xdr:col>
      <xdr:colOff>101600</xdr:colOff>
      <xdr:row>97</xdr:row>
      <xdr:rowOff>75437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66564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159880</xdr:rowOff>
    </xdr:from>
    <xdr:to>
      <xdr:col>76</xdr:col>
      <xdr:colOff>165100</xdr:colOff>
      <xdr:row>97</xdr:row>
      <xdr:rowOff>90030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81157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158204</xdr:rowOff>
    </xdr:from>
    <xdr:to>
      <xdr:col>72</xdr:col>
      <xdr:colOff>38100</xdr:colOff>
      <xdr:row>97</xdr:row>
      <xdr:rowOff>88354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79481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10579</xdr:rowOff>
    </xdr:from>
    <xdr:to>
      <xdr:col>67</xdr:col>
      <xdr:colOff>101600</xdr:colOff>
      <xdr:row>97</xdr:row>
      <xdr:rowOff>112179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103306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、概ねに平均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的に推移し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義務教育施設の大規模改修等により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工事費等を多く支出しているため、平均と比較し上回っている。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衛生費については、新型コロナワクチン接種事業の実施により近年上昇していたが、令和６年度から定期接種化されたことに伴い、さらに減少している。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年度中の取崩額より、令和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年度決算剰余金による積立額が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少ないため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標準財政規模比は、約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令和６年度においても、引き続き全ての会計において黒字となっている。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8" zoomScaleNormal="78" workbookViewId="0">
      <selection activeCell="AY21" sqref="AY21:BM2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14776222</v>
      </c>
      <c r="BO4" s="358"/>
      <c r="BP4" s="358"/>
      <c r="BQ4" s="358"/>
      <c r="BR4" s="358"/>
      <c r="BS4" s="358"/>
      <c r="BT4" s="358"/>
      <c r="BU4" s="359"/>
      <c r="BV4" s="357">
        <v>13034810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7.7</v>
      </c>
      <c r="CU4" s="364"/>
      <c r="CV4" s="364"/>
      <c r="CW4" s="364"/>
      <c r="CX4" s="364"/>
      <c r="CY4" s="364"/>
      <c r="CZ4" s="364"/>
      <c r="DA4" s="365"/>
      <c r="DB4" s="363">
        <v>7.3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13744138</v>
      </c>
      <c r="BO5" s="395"/>
      <c r="BP5" s="395"/>
      <c r="BQ5" s="395"/>
      <c r="BR5" s="395"/>
      <c r="BS5" s="395"/>
      <c r="BT5" s="395"/>
      <c r="BU5" s="396"/>
      <c r="BV5" s="394">
        <v>12370865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93.8</v>
      </c>
      <c r="CU5" s="392"/>
      <c r="CV5" s="392"/>
      <c r="CW5" s="392"/>
      <c r="CX5" s="392"/>
      <c r="CY5" s="392"/>
      <c r="CZ5" s="392"/>
      <c r="DA5" s="393"/>
      <c r="DB5" s="391">
        <v>93.9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1032084</v>
      </c>
      <c r="BO6" s="395"/>
      <c r="BP6" s="395"/>
      <c r="BQ6" s="395"/>
      <c r="BR6" s="395"/>
      <c r="BS6" s="395"/>
      <c r="BT6" s="395"/>
      <c r="BU6" s="396"/>
      <c r="BV6" s="394">
        <v>663945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94.9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429169</v>
      </c>
      <c r="BO7" s="395"/>
      <c r="BP7" s="395"/>
      <c r="BQ7" s="395"/>
      <c r="BR7" s="395"/>
      <c r="BS7" s="395"/>
      <c r="BT7" s="395"/>
      <c r="BU7" s="396"/>
      <c r="BV7" s="394">
        <v>119177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7860856</v>
      </c>
      <c r="CU7" s="395"/>
      <c r="CV7" s="395"/>
      <c r="CW7" s="395"/>
      <c r="CX7" s="395"/>
      <c r="CY7" s="395"/>
      <c r="CZ7" s="395"/>
      <c r="DA7" s="396"/>
      <c r="DB7" s="394">
        <v>7465104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602915</v>
      </c>
      <c r="BO8" s="395"/>
      <c r="BP8" s="395"/>
      <c r="BQ8" s="395"/>
      <c r="BR8" s="395"/>
      <c r="BS8" s="395"/>
      <c r="BT8" s="395"/>
      <c r="BU8" s="396"/>
      <c r="BV8" s="394">
        <v>544768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v>
      </c>
      <c r="CU8" s="435"/>
      <c r="CV8" s="435"/>
      <c r="CW8" s="435"/>
      <c r="CX8" s="435"/>
      <c r="CY8" s="435"/>
      <c r="CZ8" s="435"/>
      <c r="DA8" s="436"/>
      <c r="DB8" s="434">
        <v>0.82</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33604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58147</v>
      </c>
      <c r="BO9" s="395"/>
      <c r="BP9" s="395"/>
      <c r="BQ9" s="395"/>
      <c r="BR9" s="395"/>
      <c r="BS9" s="395"/>
      <c r="BT9" s="395"/>
      <c r="BU9" s="396"/>
      <c r="BV9" s="394">
        <v>-68985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9.3000000000000007</v>
      </c>
      <c r="CU9" s="392"/>
      <c r="CV9" s="392"/>
      <c r="CW9" s="392"/>
      <c r="CX9" s="392"/>
      <c r="CY9" s="392"/>
      <c r="CZ9" s="392"/>
      <c r="DA9" s="393"/>
      <c r="DB9" s="391">
        <v>10.3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33739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9954</v>
      </c>
      <c r="BO10" s="395"/>
      <c r="BP10" s="395"/>
      <c r="BQ10" s="395"/>
      <c r="BR10" s="395"/>
      <c r="BS10" s="395"/>
      <c r="BT10" s="395"/>
      <c r="BU10" s="396"/>
      <c r="BV10" s="394">
        <v>5479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34687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992336</v>
      </c>
      <c r="BO12" s="395"/>
      <c r="BP12" s="395"/>
      <c r="BQ12" s="395"/>
      <c r="BR12" s="395"/>
      <c r="BS12" s="395"/>
      <c r="BT12" s="395"/>
      <c r="BU12" s="396"/>
      <c r="BV12" s="394">
        <v>508703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34085</v>
      </c>
      <c r="S13" s="479"/>
      <c r="T13" s="479"/>
      <c r="U13" s="479"/>
      <c r="V13" s="480"/>
      <c r="W13" s="410" t="s">
        <v>131</v>
      </c>
      <c r="X13" s="411"/>
      <c r="Y13" s="411"/>
      <c r="Z13" s="411"/>
      <c r="AA13" s="411"/>
      <c r="AB13" s="401"/>
      <c r="AC13" s="445">
        <v>85</v>
      </c>
      <c r="AD13" s="446"/>
      <c r="AE13" s="446"/>
      <c r="AF13" s="446"/>
      <c r="AG13" s="488"/>
      <c r="AH13" s="445">
        <v>91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-924235</v>
      </c>
      <c r="BO13" s="395"/>
      <c r="BP13" s="395"/>
      <c r="BQ13" s="395"/>
      <c r="BR13" s="395"/>
      <c r="BS13" s="395"/>
      <c r="BT13" s="395"/>
      <c r="BU13" s="396"/>
      <c r="BV13" s="394">
        <v>-572209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2.9</v>
      </c>
      <c r="CU13" s="392"/>
      <c r="CV13" s="392"/>
      <c r="CW13" s="392"/>
      <c r="CX13" s="392"/>
      <c r="CY13" s="392"/>
      <c r="CZ13" s="392"/>
      <c r="DA13" s="393"/>
      <c r="DB13" s="391">
        <v>2.2000000000000002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34916</v>
      </c>
      <c r="S14" s="479"/>
      <c r="T14" s="479"/>
      <c r="U14" s="479"/>
      <c r="V14" s="480"/>
      <c r="W14" s="384"/>
      <c r="X14" s="385"/>
      <c r="Y14" s="385"/>
      <c r="Z14" s="385"/>
      <c r="AA14" s="385"/>
      <c r="AB14" s="374"/>
      <c r="AC14" s="481">
        <v>0.6</v>
      </c>
      <c r="AD14" s="482"/>
      <c r="AE14" s="482"/>
      <c r="AF14" s="482"/>
      <c r="AG14" s="483"/>
      <c r="AH14" s="481">
        <v>0.6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34349</v>
      </c>
      <c r="S15" s="479"/>
      <c r="T15" s="479"/>
      <c r="U15" s="479"/>
      <c r="V15" s="480"/>
      <c r="W15" s="410" t="s">
        <v>137</v>
      </c>
      <c r="X15" s="411"/>
      <c r="Y15" s="411"/>
      <c r="Z15" s="411"/>
      <c r="AA15" s="411"/>
      <c r="AB15" s="401"/>
      <c r="AC15" s="445">
        <v>4763</v>
      </c>
      <c r="AD15" s="446"/>
      <c r="AE15" s="446"/>
      <c r="AF15" s="446"/>
      <c r="AG15" s="488"/>
      <c r="AH15" s="445">
        <v>5029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5001040</v>
      </c>
      <c r="BO15" s="358"/>
      <c r="BP15" s="358"/>
      <c r="BQ15" s="358"/>
      <c r="BR15" s="358"/>
      <c r="BS15" s="358"/>
      <c r="BT15" s="358"/>
      <c r="BU15" s="359"/>
      <c r="BV15" s="357">
        <v>4839169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32.9</v>
      </c>
      <c r="AD16" s="482"/>
      <c r="AE16" s="482"/>
      <c r="AF16" s="482"/>
      <c r="AG16" s="483"/>
      <c r="AH16" s="481">
        <v>33.700000000000003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6459332</v>
      </c>
      <c r="BO16" s="395"/>
      <c r="BP16" s="395"/>
      <c r="BQ16" s="395"/>
      <c r="BR16" s="395"/>
      <c r="BS16" s="395"/>
      <c r="BT16" s="395"/>
      <c r="BU16" s="396"/>
      <c r="BV16" s="394">
        <v>6074898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9636</v>
      </c>
      <c r="AD17" s="446"/>
      <c r="AE17" s="446"/>
      <c r="AF17" s="446"/>
      <c r="AG17" s="488"/>
      <c r="AH17" s="445">
        <v>9809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6362017</v>
      </c>
      <c r="BO17" s="395"/>
      <c r="BP17" s="395"/>
      <c r="BQ17" s="395"/>
      <c r="BR17" s="395"/>
      <c r="BS17" s="395"/>
      <c r="BT17" s="395"/>
      <c r="BU17" s="396"/>
      <c r="BV17" s="394">
        <v>6146006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9.1300000000000008</v>
      </c>
      <c r="M18" s="521"/>
      <c r="N18" s="521"/>
      <c r="O18" s="521"/>
      <c r="P18" s="521"/>
      <c r="Q18" s="521"/>
      <c r="R18" s="522"/>
      <c r="S18" s="522"/>
      <c r="T18" s="522"/>
      <c r="U18" s="522"/>
      <c r="V18" s="523"/>
      <c r="W18" s="412"/>
      <c r="X18" s="413"/>
      <c r="Y18" s="413"/>
      <c r="Z18" s="413"/>
      <c r="AA18" s="413"/>
      <c r="AB18" s="404"/>
      <c r="AC18" s="524">
        <v>66.5</v>
      </c>
      <c r="AD18" s="525"/>
      <c r="AE18" s="525"/>
      <c r="AF18" s="525"/>
      <c r="AG18" s="526"/>
      <c r="AH18" s="524">
        <v>65.7</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7572090</v>
      </c>
      <c r="BO18" s="395"/>
      <c r="BP18" s="395"/>
      <c r="BQ18" s="395"/>
      <c r="BR18" s="395"/>
      <c r="BS18" s="395"/>
      <c r="BT18" s="395"/>
      <c r="BU18" s="396"/>
      <c r="BV18" s="394">
        <v>7200456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3681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10659372</v>
      </c>
      <c r="BO19" s="395"/>
      <c r="BP19" s="395"/>
      <c r="BQ19" s="395"/>
      <c r="BR19" s="395"/>
      <c r="BS19" s="395"/>
      <c r="BT19" s="395"/>
      <c r="BU19" s="396"/>
      <c r="BV19" s="394">
        <v>9721385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13792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10775124</v>
      </c>
      <c r="BO22" s="358"/>
      <c r="BP22" s="358"/>
      <c r="BQ22" s="358"/>
      <c r="BR22" s="358"/>
      <c r="BS22" s="358"/>
      <c r="BT22" s="358"/>
      <c r="BU22" s="359"/>
      <c r="BV22" s="357">
        <v>11054417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7640879</v>
      </c>
      <c r="BO23" s="395"/>
      <c r="BP23" s="395"/>
      <c r="BQ23" s="395"/>
      <c r="BR23" s="395"/>
      <c r="BS23" s="395"/>
      <c r="BT23" s="395"/>
      <c r="BU23" s="396"/>
      <c r="BV23" s="394">
        <v>8074488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9200</v>
      </c>
      <c r="R24" s="446"/>
      <c r="S24" s="446"/>
      <c r="T24" s="446"/>
      <c r="U24" s="446"/>
      <c r="V24" s="488"/>
      <c r="W24" s="540"/>
      <c r="X24" s="541"/>
      <c r="Y24" s="542"/>
      <c r="Z24" s="444" t="s">
        <v>162</v>
      </c>
      <c r="AA24" s="424"/>
      <c r="AB24" s="424"/>
      <c r="AC24" s="424"/>
      <c r="AD24" s="424"/>
      <c r="AE24" s="424"/>
      <c r="AF24" s="424"/>
      <c r="AG24" s="425"/>
      <c r="AH24" s="445">
        <v>160</v>
      </c>
      <c r="AI24" s="446"/>
      <c r="AJ24" s="446"/>
      <c r="AK24" s="446"/>
      <c r="AL24" s="488"/>
      <c r="AM24" s="445">
        <v>487360</v>
      </c>
      <c r="AN24" s="446"/>
      <c r="AO24" s="446"/>
      <c r="AP24" s="446"/>
      <c r="AQ24" s="446"/>
      <c r="AR24" s="488"/>
      <c r="AS24" s="445">
        <v>3046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5949477</v>
      </c>
      <c r="BO24" s="395"/>
      <c r="BP24" s="395"/>
      <c r="BQ24" s="395"/>
      <c r="BR24" s="395"/>
      <c r="BS24" s="395"/>
      <c r="BT24" s="395"/>
      <c r="BU24" s="396"/>
      <c r="BV24" s="394">
        <v>5774659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2365979</v>
      </c>
      <c r="BO25" s="358"/>
      <c r="BP25" s="358"/>
      <c r="BQ25" s="358"/>
      <c r="BR25" s="358"/>
      <c r="BS25" s="358"/>
      <c r="BT25" s="358"/>
      <c r="BU25" s="359"/>
      <c r="BV25" s="357">
        <v>2662733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7050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34749</v>
      </c>
      <c r="AN26" s="446"/>
      <c r="AO26" s="446"/>
      <c r="AP26" s="446"/>
      <c r="AQ26" s="446"/>
      <c r="AR26" s="488"/>
      <c r="AS26" s="445">
        <v>3159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4050</v>
      </c>
      <c r="R27" s="446"/>
      <c r="S27" s="446"/>
      <c r="T27" s="446"/>
      <c r="U27" s="446"/>
      <c r="V27" s="488"/>
      <c r="W27" s="540"/>
      <c r="X27" s="541"/>
      <c r="Y27" s="542"/>
      <c r="Z27" s="444" t="s">
        <v>171</v>
      </c>
      <c r="AA27" s="424"/>
      <c r="AB27" s="424"/>
      <c r="AC27" s="424"/>
      <c r="AD27" s="424"/>
      <c r="AE27" s="424"/>
      <c r="AF27" s="424"/>
      <c r="AG27" s="425"/>
      <c r="AH27" s="445">
        <v>30</v>
      </c>
      <c r="AI27" s="446"/>
      <c r="AJ27" s="446"/>
      <c r="AK27" s="446"/>
      <c r="AL27" s="488"/>
      <c r="AM27" s="445">
        <v>90156</v>
      </c>
      <c r="AN27" s="446"/>
      <c r="AO27" s="446"/>
      <c r="AP27" s="446"/>
      <c r="AQ27" s="446"/>
      <c r="AR27" s="488"/>
      <c r="AS27" s="445">
        <v>3005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308936</v>
      </c>
      <c r="BO27" s="517"/>
      <c r="BP27" s="517"/>
      <c r="BQ27" s="517"/>
      <c r="BR27" s="517"/>
      <c r="BS27" s="517"/>
      <c r="BT27" s="517"/>
      <c r="BU27" s="518"/>
      <c r="BV27" s="516">
        <v>308760</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3449303</v>
      </c>
      <c r="BO28" s="358"/>
      <c r="BP28" s="358"/>
      <c r="BQ28" s="358"/>
      <c r="BR28" s="358"/>
      <c r="BS28" s="358"/>
      <c r="BT28" s="358"/>
      <c r="BU28" s="359"/>
      <c r="BV28" s="357">
        <v>3931686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2850</v>
      </c>
      <c r="R29" s="446"/>
      <c r="S29" s="446"/>
      <c r="T29" s="446"/>
      <c r="U29" s="446"/>
      <c r="V29" s="488"/>
      <c r="W29" s="543"/>
      <c r="X29" s="544"/>
      <c r="Y29" s="545"/>
      <c r="Z29" s="444" t="s">
        <v>177</v>
      </c>
      <c r="AA29" s="424"/>
      <c r="AB29" s="424"/>
      <c r="AC29" s="424"/>
      <c r="AD29" s="424"/>
      <c r="AE29" s="424"/>
      <c r="AF29" s="424"/>
      <c r="AG29" s="425"/>
      <c r="AH29" s="445">
        <v>190</v>
      </c>
      <c r="AI29" s="446"/>
      <c r="AJ29" s="446"/>
      <c r="AK29" s="446"/>
      <c r="AL29" s="488"/>
      <c r="AM29" s="445">
        <v>577516</v>
      </c>
      <c r="AN29" s="446"/>
      <c r="AO29" s="446"/>
      <c r="AP29" s="446"/>
      <c r="AQ29" s="446"/>
      <c r="AR29" s="488"/>
      <c r="AS29" s="445">
        <v>3040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69472</v>
      </c>
      <c r="BO29" s="395"/>
      <c r="BP29" s="395"/>
      <c r="BQ29" s="395"/>
      <c r="BR29" s="395"/>
      <c r="BS29" s="395"/>
      <c r="BT29" s="395"/>
      <c r="BU29" s="396"/>
      <c r="BV29" s="394">
        <v>38107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97.2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2108766</v>
      </c>
      <c r="BO30" s="517"/>
      <c r="BP30" s="517"/>
      <c r="BQ30" s="517"/>
      <c r="BR30" s="517"/>
      <c r="BS30" s="517"/>
      <c r="BT30" s="517"/>
      <c r="BU30" s="518"/>
      <c r="BV30" s="516">
        <v>2342354</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加古郡衛生事務組合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（財）播磨町臨海管理センター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後期高齢者医療事業へ振替</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兵庫県市町村職員退職手当組合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（財）加古川総合保健センター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兵庫県町議会議員公務災害補償組合</v>
      </c>
      <c r="BZ36" s="585"/>
      <c r="CA36" s="585"/>
      <c r="CB36" s="585"/>
      <c r="CC36" s="585"/>
      <c r="CD36" s="585"/>
      <c r="CE36" s="585"/>
      <c r="CF36" s="585"/>
      <c r="CG36" s="585"/>
      <c r="CH36" s="585"/>
      <c r="CI36" s="585"/>
      <c r="CJ36" s="585"/>
      <c r="CK36" s="585"/>
      <c r="CL36" s="585"/>
      <c r="CM36" s="585"/>
      <c r="CN36" s="163"/>
      <c r="CO36" s="584">
        <f t="shared" si="3"/>
        <v>15</v>
      </c>
      <c r="CP36" s="584"/>
      <c r="CQ36" s="585" t="str">
        <f>IF('各会計、関係団体の財政状況及び健全化判断比率'!BS9="","",'各会計、関係団体の財政状況及び健全化判断比率'!BS9)</f>
        <v>（財）東播臨海救急医療協会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兵庫県後期高齢者医療広域連合（一般会計）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兵庫県後期高齢者医療広域連合（特別会計）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JnanmNWW+tKQdPxzi2ETcIQMflV3RFhlkq4ZykbKGLRFOq7Oc79HClOyFT1FmuitjOaEq+UevkdTOZKhhvvvLw==" saltValue="LIW5gpfOHmij1K3T8SN2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9.86</v>
      </c>
      <c r="G34" s="33">
        <v>11.17</v>
      </c>
      <c r="H34" s="33">
        <v>8.44</v>
      </c>
      <c r="I34" s="33">
        <v>7.29</v>
      </c>
      <c r="J34" s="34">
        <v>7.66</v>
      </c>
      <c r="K34" s="22"/>
      <c r="L34" s="22"/>
      <c r="M34" s="22"/>
      <c r="N34" s="22"/>
      <c r="O34" s="22"/>
      <c r="P34" s="22"/>
    </row>
    <row r="35" spans="1:16" ht="39" customHeight="1" x14ac:dyDescent="0.15">
      <c r="A35" s="22"/>
      <c r="B35" s="35"/>
      <c r="C35" s="1132" t="s">
        <v>535</v>
      </c>
      <c r="D35" s="1132"/>
      <c r="E35" s="1133"/>
      <c r="F35" s="36">
        <v>15.09</v>
      </c>
      <c r="G35" s="37">
        <v>17.3</v>
      </c>
      <c r="H35" s="37">
        <v>16.079999999999998</v>
      </c>
      <c r="I35" s="37">
        <v>10.4</v>
      </c>
      <c r="J35" s="38">
        <v>7.58</v>
      </c>
      <c r="K35" s="22"/>
      <c r="L35" s="22"/>
      <c r="M35" s="22"/>
      <c r="N35" s="22"/>
      <c r="O35" s="22"/>
      <c r="P35" s="22"/>
    </row>
    <row r="36" spans="1:16" ht="39" customHeight="1" x14ac:dyDescent="0.15">
      <c r="A36" s="22"/>
      <c r="B36" s="35"/>
      <c r="C36" s="1132" t="s">
        <v>536</v>
      </c>
      <c r="D36" s="1132"/>
      <c r="E36" s="1133"/>
      <c r="F36" s="36">
        <v>1.52</v>
      </c>
      <c r="G36" s="37">
        <v>1.26</v>
      </c>
      <c r="H36" s="37">
        <v>1.45</v>
      </c>
      <c r="I36" s="37">
        <v>1.48</v>
      </c>
      <c r="J36" s="38">
        <v>1.1499999999999999</v>
      </c>
      <c r="K36" s="22"/>
      <c r="L36" s="22"/>
      <c r="M36" s="22"/>
      <c r="N36" s="22"/>
      <c r="O36" s="22"/>
      <c r="P36" s="22"/>
    </row>
    <row r="37" spans="1:16" ht="39" customHeight="1" x14ac:dyDescent="0.15">
      <c r="A37" s="22"/>
      <c r="B37" s="35"/>
      <c r="C37" s="1132" t="s">
        <v>537</v>
      </c>
      <c r="D37" s="1132"/>
      <c r="E37" s="1133"/>
      <c r="F37" s="36">
        <v>0.31</v>
      </c>
      <c r="G37" s="37">
        <v>0.62</v>
      </c>
      <c r="H37" s="37">
        <v>0.42</v>
      </c>
      <c r="I37" s="37">
        <v>0.63</v>
      </c>
      <c r="J37" s="38">
        <v>0.49</v>
      </c>
      <c r="K37" s="22"/>
      <c r="L37" s="22"/>
      <c r="M37" s="22"/>
      <c r="N37" s="22"/>
      <c r="O37" s="22"/>
      <c r="P37" s="22"/>
    </row>
    <row r="38" spans="1:16" ht="39" customHeight="1" x14ac:dyDescent="0.15">
      <c r="A38" s="22"/>
      <c r="B38" s="35"/>
      <c r="C38" s="1132" t="s">
        <v>538</v>
      </c>
      <c r="D38" s="1132"/>
      <c r="E38" s="1133"/>
      <c r="F38" s="36">
        <v>1.65</v>
      </c>
      <c r="G38" s="37">
        <v>1.07</v>
      </c>
      <c r="H38" s="37">
        <v>1.2</v>
      </c>
      <c r="I38" s="37">
        <v>1.25</v>
      </c>
      <c r="J38" s="38">
        <v>0.33</v>
      </c>
      <c r="K38" s="22"/>
      <c r="L38" s="22"/>
      <c r="M38" s="22"/>
      <c r="N38" s="22"/>
      <c r="O38" s="22"/>
      <c r="P38" s="22"/>
    </row>
    <row r="39" spans="1:16" ht="39" customHeight="1" x14ac:dyDescent="0.15">
      <c r="A39" s="22"/>
      <c r="B39" s="35"/>
      <c r="C39" s="1132" t="s">
        <v>539</v>
      </c>
      <c r="D39" s="1132"/>
      <c r="E39" s="1133"/>
      <c r="F39" s="36">
        <v>0.24</v>
      </c>
      <c r="G39" s="37">
        <v>0.22</v>
      </c>
      <c r="H39" s="37">
        <v>0.21</v>
      </c>
      <c r="I39" s="37">
        <v>0.22</v>
      </c>
      <c r="J39" s="38">
        <v>0.24</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GC5tr7Da0f0q+OkHSktNBagWt3AB908A5w8o4DAciPVeTioERcwwVw7WstlrL5X1v0dNl8xEFOEZlhe7aqCJw==" saltValue="tw7H91Hs4lHTmO+Vbv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election activeCell="S56" sqref="S5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891</v>
      </c>
      <c r="L45" s="58">
        <v>958</v>
      </c>
      <c r="M45" s="58">
        <v>954</v>
      </c>
      <c r="N45" s="58">
        <v>997</v>
      </c>
      <c r="O45" s="59">
        <v>992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276</v>
      </c>
      <c r="L48" s="62">
        <v>300</v>
      </c>
      <c r="M48" s="62">
        <v>298</v>
      </c>
      <c r="N48" s="62">
        <v>293</v>
      </c>
      <c r="O48" s="63">
        <v>300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1184</v>
      </c>
      <c r="L52" s="62">
        <v>1218</v>
      </c>
      <c r="M52" s="62">
        <v>1072</v>
      </c>
      <c r="N52" s="62">
        <v>1059</v>
      </c>
      <c r="O52" s="63">
        <v>1100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v>
      </c>
      <c r="L53" s="67">
        <v>40</v>
      </c>
      <c r="M53" s="67">
        <v>180</v>
      </c>
      <c r="N53" s="67">
        <v>231</v>
      </c>
      <c r="O53" s="68">
        <v>192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sheetData>
  <sheetProtection algorithmName="SHA-512" hashValue="8YOdh4ChIT6xQQE4JrQy/tXw8WWcKNHt0je7uxR4gbnZ65kmBFexZX1DpVv3AHHDUM4pMU9T1diaZnl99h3dPg==" saltValue="7ErkN4DeLdQg29LRxPvQ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10430</v>
      </c>
      <c r="J41" s="331">
        <v>11636</v>
      </c>
      <c r="K41" s="331">
        <v>11689</v>
      </c>
      <c r="L41" s="331">
        <v>11054</v>
      </c>
      <c r="M41" s="332">
        <v>10775</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2478</v>
      </c>
      <c r="J43" s="334">
        <v>2191</v>
      </c>
      <c r="K43" s="334">
        <v>2155</v>
      </c>
      <c r="L43" s="334">
        <v>2115</v>
      </c>
      <c r="M43" s="335">
        <v>2044</v>
      </c>
    </row>
    <row r="44" spans="2:13" ht="27.75" customHeight="1" x14ac:dyDescent="0.15">
      <c r="B44" s="1171"/>
      <c r="C44" s="1172"/>
      <c r="D44" s="104"/>
      <c r="E44" s="1177" t="s">
        <v>34</v>
      </c>
      <c r="F44" s="1177"/>
      <c r="G44" s="1177"/>
      <c r="H44" s="1178"/>
      <c r="I44" s="333" t="s">
        <v>487</v>
      </c>
      <c r="J44" s="334" t="s">
        <v>487</v>
      </c>
      <c r="K44" s="334" t="s">
        <v>487</v>
      </c>
      <c r="L44" s="334" t="s">
        <v>487</v>
      </c>
      <c r="M44" s="335" t="s">
        <v>487</v>
      </c>
    </row>
    <row r="45" spans="2:13" ht="27.75" customHeight="1" x14ac:dyDescent="0.15">
      <c r="B45" s="1171"/>
      <c r="C45" s="1172"/>
      <c r="D45" s="104"/>
      <c r="E45" s="1177" t="s">
        <v>35</v>
      </c>
      <c r="F45" s="1177"/>
      <c r="G45" s="1177"/>
      <c r="H45" s="1178"/>
      <c r="I45" s="333">
        <v>736</v>
      </c>
      <c r="J45" s="334">
        <v>652</v>
      </c>
      <c r="K45" s="334">
        <v>568</v>
      </c>
      <c r="L45" s="334">
        <v>464</v>
      </c>
      <c r="M45" s="335">
        <v>329</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7454</v>
      </c>
      <c r="J50" s="334">
        <v>8233</v>
      </c>
      <c r="K50" s="334">
        <v>7972</v>
      </c>
      <c r="L50" s="334">
        <v>8061</v>
      </c>
      <c r="M50" s="335">
        <v>7203</v>
      </c>
    </row>
    <row r="51" spans="2:13" ht="27.75" customHeight="1" x14ac:dyDescent="0.15">
      <c r="B51" s="1171"/>
      <c r="C51" s="1172"/>
      <c r="D51" s="104"/>
      <c r="E51" s="1177" t="s">
        <v>42</v>
      </c>
      <c r="F51" s="1177"/>
      <c r="G51" s="1177"/>
      <c r="H51" s="1178"/>
      <c r="I51" s="333">
        <v>1988</v>
      </c>
      <c r="J51" s="334">
        <v>1871</v>
      </c>
      <c r="K51" s="334">
        <v>1873</v>
      </c>
      <c r="L51" s="334">
        <v>1887</v>
      </c>
      <c r="M51" s="335">
        <v>1907</v>
      </c>
    </row>
    <row r="52" spans="2:13" ht="27.75" customHeight="1" x14ac:dyDescent="0.15">
      <c r="B52" s="1173"/>
      <c r="C52" s="1174"/>
      <c r="D52" s="104"/>
      <c r="E52" s="1177" t="s">
        <v>43</v>
      </c>
      <c r="F52" s="1177"/>
      <c r="G52" s="1177"/>
      <c r="H52" s="1178"/>
      <c r="I52" s="333">
        <v>9625</v>
      </c>
      <c r="J52" s="334">
        <v>9956</v>
      </c>
      <c r="K52" s="334">
        <v>9640</v>
      </c>
      <c r="L52" s="334">
        <v>9033</v>
      </c>
      <c r="M52" s="335">
        <v>8498</v>
      </c>
    </row>
    <row r="53" spans="2:13" ht="27.75" customHeight="1" thickBot="1" x14ac:dyDescent="0.2">
      <c r="B53" s="1184" t="s">
        <v>19</v>
      </c>
      <c r="C53" s="1185"/>
      <c r="D53" s="108"/>
      <c r="E53" s="1186" t="s">
        <v>44</v>
      </c>
      <c r="F53" s="1186"/>
      <c r="G53" s="1186"/>
      <c r="H53" s="1187"/>
      <c r="I53" s="336">
        <v>-5423</v>
      </c>
      <c r="J53" s="337">
        <v>-5580</v>
      </c>
      <c r="K53" s="337">
        <v>-5073</v>
      </c>
      <c r="L53" s="337">
        <v>-5347</v>
      </c>
      <c r="M53" s="338">
        <v>-4459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Ks5eeQMQ7CAoqBxfkrea9/pTcwPRua44u/6S/Typc6/TBWANfB3NhQBJYNW8Bje1DKjM4V8CVCAWTvg7kW7Xg==" saltValue="PS1U0Gkdf7nbY+WfJgu/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94"/>
  <sheetViews>
    <sheetView showGridLines="0" topLeftCell="A52" zoomScale="89" zoomScaleNormal="89"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3835</v>
      </c>
      <c r="G55" s="339">
        <v>3932</v>
      </c>
      <c r="H55" s="340">
        <v>3449</v>
      </c>
    </row>
    <row r="56" spans="2:8" ht="52.5" customHeight="1" x14ac:dyDescent="0.15">
      <c r="B56" s="120"/>
      <c r="C56" s="1198" t="s">
        <v>47</v>
      </c>
      <c r="D56" s="1198"/>
      <c r="E56" s="1199"/>
      <c r="F56" s="341">
        <v>0</v>
      </c>
      <c r="G56" s="341">
        <v>38</v>
      </c>
      <c r="H56" s="342">
        <v>69</v>
      </c>
    </row>
    <row r="57" spans="2:8" ht="53.25" customHeight="1" x14ac:dyDescent="0.15">
      <c r="B57" s="120"/>
      <c r="C57" s="1200" t="s">
        <v>48</v>
      </c>
      <c r="D57" s="1200"/>
      <c r="E57" s="1201"/>
      <c r="F57" s="343">
        <v>2324</v>
      </c>
      <c r="G57" s="343">
        <v>2342</v>
      </c>
      <c r="H57" s="344">
        <v>2109</v>
      </c>
    </row>
    <row r="58" spans="2:8" ht="45.75" customHeight="1" x14ac:dyDescent="0.15">
      <c r="B58" s="121"/>
      <c r="C58" s="1188" t="s">
        <v>548</v>
      </c>
      <c r="D58" s="1189"/>
      <c r="E58" s="1190"/>
      <c r="F58" s="345">
        <v>1078</v>
      </c>
      <c r="G58" s="345">
        <v>1082</v>
      </c>
      <c r="H58" s="346">
        <v>863</v>
      </c>
    </row>
    <row r="59" spans="2:8" ht="45.75" customHeight="1" x14ac:dyDescent="0.15">
      <c r="B59" s="121"/>
      <c r="C59" s="1188" t="s">
        <v>549</v>
      </c>
      <c r="D59" s="1189"/>
      <c r="E59" s="1190"/>
      <c r="F59" s="345">
        <v>563</v>
      </c>
      <c r="G59" s="345">
        <v>575</v>
      </c>
      <c r="H59" s="346">
        <v>576</v>
      </c>
    </row>
    <row r="60" spans="2:8" ht="45.75" customHeight="1" x14ac:dyDescent="0.15">
      <c r="B60" s="121"/>
      <c r="C60" s="1188" t="s">
        <v>550</v>
      </c>
      <c r="D60" s="1189"/>
      <c r="E60" s="1190"/>
      <c r="F60" s="345">
        <v>325</v>
      </c>
      <c r="G60" s="345">
        <v>326</v>
      </c>
      <c r="H60" s="346">
        <v>311</v>
      </c>
    </row>
    <row r="61" spans="2:8" ht="45.75" customHeight="1" x14ac:dyDescent="0.15">
      <c r="B61" s="121"/>
      <c r="C61" s="1188" t="s">
        <v>551</v>
      </c>
      <c r="D61" s="1189"/>
      <c r="E61" s="1190"/>
      <c r="F61" s="345">
        <v>128</v>
      </c>
      <c r="G61" s="345">
        <v>129</v>
      </c>
      <c r="H61" s="346">
        <v>129</v>
      </c>
    </row>
    <row r="62" spans="2:8" ht="45.75" customHeight="1" thickBot="1" x14ac:dyDescent="0.2">
      <c r="B62" s="122"/>
      <c r="C62" s="1191" t="s">
        <v>552</v>
      </c>
      <c r="D62" s="1192"/>
      <c r="E62" s="1193"/>
      <c r="F62" s="347">
        <v>128</v>
      </c>
      <c r="G62" s="347">
        <v>125</v>
      </c>
      <c r="H62" s="348">
        <v>125</v>
      </c>
    </row>
    <row r="63" spans="2:8" ht="52.5" customHeight="1" thickBot="1" x14ac:dyDescent="0.2">
      <c r="B63" s="123"/>
      <c r="C63" s="1194" t="s">
        <v>49</v>
      </c>
      <c r="D63" s="1194"/>
      <c r="E63" s="1195"/>
      <c r="F63" s="349">
        <v>6159</v>
      </c>
      <c r="G63" s="349">
        <v>6312</v>
      </c>
      <c r="H63" s="350">
        <v>5628</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row r="88" s="1" customFormat="1" ht="13.5" hidden="1" customHeight="1" x14ac:dyDescent="0.15"/>
    <row r="89" s="1" customFormat="1" ht="13.5" hidden="1" customHeight="1" x14ac:dyDescent="0.15"/>
    <row r="90" s="1" customFormat="1" ht="13.5" hidden="1" customHeight="1" x14ac:dyDescent="0.15"/>
    <row r="91" s="1" customFormat="1" ht="13.5" hidden="1" customHeight="1" x14ac:dyDescent="0.15"/>
    <row r="92" s="1" customFormat="1" ht="13.5" hidden="1" customHeight="1" x14ac:dyDescent="0.15"/>
    <row r="93" s="1" customFormat="1" ht="13.5" hidden="1" customHeight="1" x14ac:dyDescent="0.15"/>
    <row r="94" s="1" customFormat="1" ht="13.5" hidden="1" customHeight="1" x14ac:dyDescent="0.15"/>
  </sheetData>
  <sheetProtection algorithmName="SHA-512" hashValue="i5hM06C0aSUKjCX2f9Z/O3MHNqHYdxE9QTtb9+brM/jrTMj3tuFojqW+zPmxyYhVO9R9HG4v2i7wQ+LRJsbWgA==" saltValue="tpKIEpZPS3mnYUQQboO7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80191</v>
      </c>
      <c r="E3" s="142"/>
      <c r="F3" s="143">
        <v>52068</v>
      </c>
      <c r="G3" s="144"/>
      <c r="H3" s="145"/>
    </row>
    <row r="4" spans="1:8" x14ac:dyDescent="0.15">
      <c r="A4" s="146"/>
      <c r="B4" s="147"/>
      <c r="C4" s="148"/>
      <c r="D4" s="149">
        <v>68083</v>
      </c>
      <c r="E4" s="150"/>
      <c r="F4" s="151">
        <v>26936</v>
      </c>
      <c r="G4" s="152"/>
      <c r="H4" s="153"/>
    </row>
    <row r="5" spans="1:8" x14ac:dyDescent="0.15">
      <c r="A5" s="134" t="s">
        <v>519</v>
      </c>
      <c r="B5" s="139"/>
      <c r="C5" s="140"/>
      <c r="D5" s="141">
        <v>86918</v>
      </c>
      <c r="E5" s="142"/>
      <c r="F5" s="143">
        <v>47161</v>
      </c>
      <c r="G5" s="144"/>
      <c r="H5" s="145"/>
    </row>
    <row r="6" spans="1:8" x14ac:dyDescent="0.15">
      <c r="A6" s="146"/>
      <c r="B6" s="147"/>
      <c r="C6" s="148"/>
      <c r="D6" s="149">
        <v>53103</v>
      </c>
      <c r="E6" s="150"/>
      <c r="F6" s="151">
        <v>24595</v>
      </c>
      <c r="G6" s="152"/>
      <c r="H6" s="153"/>
    </row>
    <row r="7" spans="1:8" x14ac:dyDescent="0.15">
      <c r="A7" s="134" t="s">
        <v>520</v>
      </c>
      <c r="B7" s="139"/>
      <c r="C7" s="140"/>
      <c r="D7" s="141">
        <v>55074</v>
      </c>
      <c r="E7" s="142"/>
      <c r="F7" s="143">
        <v>43423</v>
      </c>
      <c r="G7" s="144"/>
      <c r="H7" s="145"/>
    </row>
    <row r="8" spans="1:8" x14ac:dyDescent="0.15">
      <c r="A8" s="146"/>
      <c r="B8" s="147"/>
      <c r="C8" s="148"/>
      <c r="D8" s="149">
        <v>32029</v>
      </c>
      <c r="E8" s="150"/>
      <c r="F8" s="151">
        <v>22207</v>
      </c>
      <c r="G8" s="152"/>
      <c r="H8" s="153"/>
    </row>
    <row r="9" spans="1:8" x14ac:dyDescent="0.15">
      <c r="A9" s="134" t="s">
        <v>521</v>
      </c>
      <c r="B9" s="139"/>
      <c r="C9" s="140"/>
      <c r="D9" s="141">
        <v>18948</v>
      </c>
      <c r="E9" s="142"/>
      <c r="F9" s="143">
        <v>45265</v>
      </c>
      <c r="G9" s="144"/>
      <c r="H9" s="145"/>
    </row>
    <row r="10" spans="1:8" x14ac:dyDescent="0.15">
      <c r="A10" s="146"/>
      <c r="B10" s="147"/>
      <c r="C10" s="148"/>
      <c r="D10" s="149">
        <v>13240</v>
      </c>
      <c r="E10" s="150"/>
      <c r="F10" s="151">
        <v>22600</v>
      </c>
      <c r="G10" s="152"/>
      <c r="H10" s="153"/>
    </row>
    <row r="11" spans="1:8" x14ac:dyDescent="0.15">
      <c r="A11" s="134" t="s">
        <v>522</v>
      </c>
      <c r="B11" s="139"/>
      <c r="C11" s="140"/>
      <c r="D11" s="141">
        <v>37383</v>
      </c>
      <c r="E11" s="142"/>
      <c r="F11" s="143">
        <v>54621</v>
      </c>
      <c r="G11" s="144"/>
      <c r="H11" s="145"/>
    </row>
    <row r="12" spans="1:8" x14ac:dyDescent="0.15">
      <c r="A12" s="146"/>
      <c r="B12" s="147"/>
      <c r="C12" s="154"/>
      <c r="D12" s="149">
        <v>26371</v>
      </c>
      <c r="E12" s="150"/>
      <c r="F12" s="151">
        <v>30892</v>
      </c>
      <c r="G12" s="152"/>
      <c r="H12" s="153"/>
    </row>
    <row r="13" spans="1:8" x14ac:dyDescent="0.15">
      <c r="A13" s="134"/>
      <c r="B13" s="139"/>
      <c r="C13" s="140"/>
      <c r="D13" s="141">
        <v>55703</v>
      </c>
      <c r="E13" s="142"/>
      <c r="F13" s="143">
        <v>48508</v>
      </c>
      <c r="G13" s="155"/>
      <c r="H13" s="145"/>
    </row>
    <row r="14" spans="1:8" x14ac:dyDescent="0.15">
      <c r="A14" s="146"/>
      <c r="B14" s="147"/>
      <c r="C14" s="148"/>
      <c r="D14" s="149">
        <v>38565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9.8699999999999992</v>
      </c>
      <c r="C19" s="156">
        <f>ROUND(VALUE(SUBSTITUTE(実質収支比率等に係る経年分析!G$48,"▲","-")),2)</f>
        <v>11.18</v>
      </c>
      <c r="D19" s="156">
        <f>ROUND(VALUE(SUBSTITUTE(実質収支比率等に係る経年分析!H$48,"▲","-")),2)</f>
        <v>8.44</v>
      </c>
      <c r="E19" s="156">
        <f>ROUND(VALUE(SUBSTITUTE(実質収支比率等に係る経年分析!I$48,"▲","-")),2)</f>
        <v>7.3</v>
      </c>
      <c r="F19" s="156">
        <f>ROUND(VALUE(SUBSTITUTE(実質収支比率等に係る経年分析!J$48,"▲","-")),2)</f>
        <v>7.67</v>
      </c>
    </row>
    <row r="20" spans="1:11" x14ac:dyDescent="0.15">
      <c r="A20" s="156" t="s">
        <v>53</v>
      </c>
      <c r="B20" s="156">
        <f>ROUND(VALUE(SUBSTITUTE(実質収支比率等に係る経年分析!F$47,"▲","-")),2)</f>
        <v>40.28</v>
      </c>
      <c r="C20" s="156">
        <f>ROUND(VALUE(SUBSTITUTE(実質収支比率等に係る経年分析!G$47,"▲","-")),2)</f>
        <v>50.12</v>
      </c>
      <c r="D20" s="156">
        <f>ROUND(VALUE(SUBSTITUTE(実質収支比率等に係る経年分析!H$47,"▲","-")),2)</f>
        <v>52.74</v>
      </c>
      <c r="E20" s="156">
        <f>ROUND(VALUE(SUBSTITUTE(実質収支比率等に係る経年分析!I$47,"▲","-")),2)</f>
        <v>52.67</v>
      </c>
      <c r="F20" s="156">
        <f>ROUND(VALUE(SUBSTITUTE(実質収支比率等に係る経年分析!J$47,"▲","-")),2)</f>
        <v>43.88</v>
      </c>
    </row>
    <row r="21" spans="1:11" x14ac:dyDescent="0.15">
      <c r="A21" s="156" t="s">
        <v>54</v>
      </c>
      <c r="B21" s="156">
        <f>IF(ISNUMBER(VALUE(SUBSTITUTE(実質収支比率等に係る経年分析!F$49,"▲","-"))),ROUND(VALUE(SUBSTITUTE(実質収支比率等に係る経年分析!F$49,"▲","-")),2),NA())</f>
        <v>-7.13</v>
      </c>
      <c r="C21" s="156">
        <f>IF(ISNUMBER(VALUE(SUBSTITUTE(実質収支比率等に係る経年分析!G$49,"▲","-"))),ROUND(VALUE(SUBSTITUTE(実質収支比率等に係る経年分析!G$49,"▲","-")),2),NA())</f>
        <v>4.97</v>
      </c>
      <c r="D21" s="156">
        <f>IF(ISNUMBER(VALUE(SUBSTITUTE(実質収支比率等に係る経年分析!H$49,"▲","-"))),ROUND(VALUE(SUBSTITUTE(実質収支比率等に係る経年分析!H$49,"▲","-")),2),NA())</f>
        <v>-13.68</v>
      </c>
      <c r="E21" s="156">
        <f>IF(ISNUMBER(VALUE(SUBSTITUTE(実質収支比率等に係る経年分析!I$49,"▲","-"))),ROUND(VALUE(SUBSTITUTE(実質収支比率等に係る経年分析!I$49,"▲","-")),2),NA())</f>
        <v>-7.67</v>
      </c>
      <c r="F21" s="156">
        <f>IF(ISNUMBER(VALUE(SUBSTITUTE(実質収支比率等に係る経年分析!J$49,"▲","-"))),ROUND(VALUE(SUBSTITUTE(実質収支比率等に係る経年分析!J$49,"▲","-")),2),NA())</f>
        <v>-11.76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後期高齢者医療事業へ振替</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後期高齢者医療事業</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15">
      <c r="A32" s="157" t="str">
        <f>IF(連結実質赤字比率に係る赤字・黒字の構成分析!C$38="",NA(),連結実質赤字比率に係る赤字・黒字の構成分析!C$38)</f>
        <v>介護保険事業・事業勘定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15">
      <c r="A33" s="157" t="str">
        <f>IF(連結実質赤字比率に係る赤字・黒字の構成分析!C$37="",NA(),連結実質赤字比率に係る赤字・黒字の構成分析!C$37)</f>
        <v>国民健康保険事業・事業勘定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1.1499999999999999</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17.3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16.079999999999998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1184</v>
      </c>
      <c r="E42" s="158"/>
      <c r="F42" s="158"/>
      <c r="G42" s="158">
        <f>'実質公債費比率（分子）の構造'!L$52</f>
        <v>1218</v>
      </c>
      <c r="H42" s="158"/>
      <c r="I42" s="158"/>
      <c r="J42" s="158">
        <f>'実質公債費比率（分子）の構造'!M$52</f>
        <v>1072</v>
      </c>
      <c r="K42" s="158"/>
      <c r="L42" s="158"/>
      <c r="M42" s="158">
        <f>'実質公債費比率（分子）の構造'!N$52</f>
        <v>1059</v>
      </c>
      <c r="N42" s="158"/>
      <c r="O42" s="158"/>
      <c r="P42" s="158">
        <f>'実質公債費比率（分子）の構造'!O$52</f>
        <v>1100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276</v>
      </c>
      <c r="C46" s="158"/>
      <c r="D46" s="158"/>
      <c r="E46" s="158">
        <f>'実質公債費比率（分子）の構造'!L$48</f>
        <v>300</v>
      </c>
      <c r="F46" s="158"/>
      <c r="G46" s="158"/>
      <c r="H46" s="158">
        <f>'実質公債費比率（分子）の構造'!M$48</f>
        <v>298</v>
      </c>
      <c r="I46" s="158"/>
      <c r="J46" s="158"/>
      <c r="K46" s="158">
        <f>'実質公債費比率（分子）の構造'!N$48</f>
        <v>293</v>
      </c>
      <c r="L46" s="158"/>
      <c r="M46" s="158"/>
      <c r="N46" s="158">
        <f>'実質公債費比率（分子）の構造'!O$48</f>
        <v>300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891</v>
      </c>
      <c r="C49" s="158"/>
      <c r="D49" s="158"/>
      <c r="E49" s="158">
        <f>'実質公債費比率（分子）の構造'!L$45</f>
        <v>958</v>
      </c>
      <c r="F49" s="158"/>
      <c r="G49" s="158"/>
      <c r="H49" s="158">
        <f>'実質公債費比率（分子）の構造'!M$45</f>
        <v>954</v>
      </c>
      <c r="I49" s="158"/>
      <c r="J49" s="158"/>
      <c r="K49" s="158">
        <f>'実質公債費比率（分子）の構造'!N$45</f>
        <v>997</v>
      </c>
      <c r="L49" s="158"/>
      <c r="M49" s="158"/>
      <c r="N49" s="158">
        <f>'実質公債費比率（分子）の構造'!O$45</f>
        <v>992</v>
      </c>
      <c r="O49" s="158"/>
      <c r="P49" s="158"/>
    </row>
    <row r="50" spans="1:16" x14ac:dyDescent="0.15">
      <c r="A50" s="158" t="s">
        <v>67</v>
      </c>
      <c r="B50" s="158" t="e">
        <f>NA()</f>
        <v>#N/A</v>
      </c>
      <c r="C50" s="158">
        <f>IF(ISNUMBER('実質公債費比率（分子）の構造'!K$53),'実質公債費比率（分子）の構造'!K$53,NA())</f>
        <v>-17</v>
      </c>
      <c r="D50" s="158" t="e">
        <f>NA()</f>
        <v>#N/A</v>
      </c>
      <c r="E50" s="158" t="e">
        <f>NA()</f>
        <v>#N/A</v>
      </c>
      <c r="F50" s="158">
        <f>IF(ISNUMBER('実質公債費比率（分子）の構造'!L$53),'実質公債費比率（分子）の構造'!L$53,NA())</f>
        <v>40</v>
      </c>
      <c r="G50" s="158" t="e">
        <f>NA()</f>
        <v>#N/A</v>
      </c>
      <c r="H50" s="158" t="e">
        <f>NA()</f>
        <v>#N/A</v>
      </c>
      <c r="I50" s="158">
        <f>IF(ISNUMBER('実質公債費比率（分子）の構造'!M$53),'実質公債費比率（分子）の構造'!M$53,NA())</f>
        <v>180</v>
      </c>
      <c r="J50" s="158" t="e">
        <f>NA()</f>
        <v>#N/A</v>
      </c>
      <c r="K50" s="158" t="e">
        <f>NA()</f>
        <v>#N/A</v>
      </c>
      <c r="L50" s="158">
        <f>IF(ISNUMBER('実質公債費比率（分子）の構造'!N$53),'実質公債費比率（分子）の構造'!N$53,NA())</f>
        <v>231</v>
      </c>
      <c r="M50" s="158" t="e">
        <f>NA()</f>
        <v>#N/A</v>
      </c>
      <c r="N50" s="158" t="e">
        <f>NA()</f>
        <v>#N/A</v>
      </c>
      <c r="O50" s="158">
        <f>IF(ISNUMBER('実質公債費比率（分子）の構造'!O$53),'実質公債費比率（分子）の構造'!O$53,NA())</f>
        <v>192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9625</v>
      </c>
      <c r="E56" s="157"/>
      <c r="F56" s="157"/>
      <c r="G56" s="157">
        <f>'将来負担比率（分子）の構造'!J$52</f>
        <v>9956</v>
      </c>
      <c r="H56" s="157"/>
      <c r="I56" s="157"/>
      <c r="J56" s="157">
        <f>'将来負担比率（分子）の構造'!K$52</f>
        <v>9640</v>
      </c>
      <c r="K56" s="157"/>
      <c r="L56" s="157"/>
      <c r="M56" s="157">
        <f>'将来負担比率（分子）の構造'!L$52</f>
        <v>9033</v>
      </c>
      <c r="N56" s="157"/>
      <c r="O56" s="157"/>
      <c r="P56" s="157">
        <f>'将来負担比率（分子）の構造'!M$52</f>
        <v>8498</v>
      </c>
    </row>
    <row r="57" spans="1:16" x14ac:dyDescent="0.15">
      <c r="A57" s="157" t="s">
        <v>42</v>
      </c>
      <c r="B57" s="157"/>
      <c r="C57" s="157"/>
      <c r="D57" s="157">
        <f>'将来負担比率（分子）の構造'!I$51</f>
        <v>1988</v>
      </c>
      <c r="E57" s="157"/>
      <c r="F57" s="157"/>
      <c r="G57" s="157">
        <f>'将来負担比率（分子）の構造'!J$51</f>
        <v>1871</v>
      </c>
      <c r="H57" s="157"/>
      <c r="I57" s="157"/>
      <c r="J57" s="157">
        <f>'将来負担比率（分子）の構造'!K$51</f>
        <v>1873</v>
      </c>
      <c r="K57" s="157"/>
      <c r="L57" s="157"/>
      <c r="M57" s="157">
        <f>'将来負担比率（分子）の構造'!L$51</f>
        <v>1887</v>
      </c>
      <c r="N57" s="157"/>
      <c r="O57" s="157"/>
      <c r="P57" s="157">
        <f>'将来負担比率（分子）の構造'!M$51</f>
        <v>1907</v>
      </c>
    </row>
    <row r="58" spans="1:16" x14ac:dyDescent="0.15">
      <c r="A58" s="157" t="s">
        <v>41</v>
      </c>
      <c r="B58" s="157"/>
      <c r="C58" s="157"/>
      <c r="D58" s="157">
        <f>'将来負担比率（分子）の構造'!I$50</f>
        <v>7454</v>
      </c>
      <c r="E58" s="157"/>
      <c r="F58" s="157"/>
      <c r="G58" s="157">
        <f>'将来負担比率（分子）の構造'!J$50</f>
        <v>8233</v>
      </c>
      <c r="H58" s="157"/>
      <c r="I58" s="157"/>
      <c r="J58" s="157">
        <f>'将来負担比率（分子）の構造'!K$50</f>
        <v>7972</v>
      </c>
      <c r="K58" s="157"/>
      <c r="L58" s="157"/>
      <c r="M58" s="157">
        <f>'将来負担比率（分子）の構造'!L$50</f>
        <v>8061</v>
      </c>
      <c r="N58" s="157"/>
      <c r="O58" s="157"/>
      <c r="P58" s="157">
        <f>'将来負担比率（分子）の構造'!M$50</f>
        <v>7203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736</v>
      </c>
      <c r="C62" s="157"/>
      <c r="D62" s="157"/>
      <c r="E62" s="157">
        <f>'将来負担比率（分子）の構造'!J$45</f>
        <v>652</v>
      </c>
      <c r="F62" s="157"/>
      <c r="G62" s="157"/>
      <c r="H62" s="157">
        <f>'将来負担比率（分子）の構造'!K$45</f>
        <v>568</v>
      </c>
      <c r="I62" s="157"/>
      <c r="J62" s="157"/>
      <c r="K62" s="157">
        <f>'将来負担比率（分子）の構造'!L$45</f>
        <v>464</v>
      </c>
      <c r="L62" s="157"/>
      <c r="M62" s="157"/>
      <c r="N62" s="157">
        <f>'将来負担比率（分子）の構造'!M$45</f>
        <v>329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2478</v>
      </c>
      <c r="C64" s="157"/>
      <c r="D64" s="157"/>
      <c r="E64" s="157">
        <f>'将来負担比率（分子）の構造'!J$43</f>
        <v>2191</v>
      </c>
      <c r="F64" s="157"/>
      <c r="G64" s="157"/>
      <c r="H64" s="157">
        <f>'将来負担比率（分子）の構造'!K$43</f>
        <v>2155</v>
      </c>
      <c r="I64" s="157"/>
      <c r="J64" s="157"/>
      <c r="K64" s="157">
        <f>'将来負担比率（分子）の構造'!L$43</f>
        <v>2115</v>
      </c>
      <c r="L64" s="157"/>
      <c r="M64" s="157"/>
      <c r="N64" s="157">
        <f>'将来負担比率（分子）の構造'!M$43</f>
        <v>2044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10430</v>
      </c>
      <c r="C66" s="157"/>
      <c r="D66" s="157"/>
      <c r="E66" s="157">
        <f>'将来負担比率（分子）の構造'!J$41</f>
        <v>11636</v>
      </c>
      <c r="F66" s="157"/>
      <c r="G66" s="157"/>
      <c r="H66" s="157">
        <f>'将来負担比率（分子）の構造'!K$41</f>
        <v>11689</v>
      </c>
      <c r="I66" s="157"/>
      <c r="J66" s="157"/>
      <c r="K66" s="157">
        <f>'将来負担比率（分子）の構造'!L$41</f>
        <v>11054</v>
      </c>
      <c r="L66" s="157"/>
      <c r="M66" s="157"/>
      <c r="N66" s="157">
        <f>'将来負担比率（分子）の構造'!M$41</f>
        <v>10775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3835</v>
      </c>
      <c r="C72" s="161">
        <f>基金残高に係る経年分析!G55</f>
        <v>3932</v>
      </c>
      <c r="D72" s="161">
        <f>基金残高に係る経年分析!H55</f>
        <v>3449</v>
      </c>
    </row>
    <row r="73" spans="1:16" x14ac:dyDescent="0.15">
      <c r="A73" s="160" t="s">
        <v>74</v>
      </c>
      <c r="B73" s="161">
        <f>基金残高に係る経年分析!F56</f>
        <v>0</v>
      </c>
      <c r="C73" s="161">
        <f>基金残高に係る経年分析!G56</f>
        <v>38</v>
      </c>
      <c r="D73" s="161">
        <f>基金残高に係る経年分析!H56</f>
        <v>69</v>
      </c>
    </row>
    <row r="74" spans="1:16" x14ac:dyDescent="0.15">
      <c r="A74" s="160" t="s">
        <v>75</v>
      </c>
      <c r="B74" s="161">
        <f>基金残高に係る経年分析!F57</f>
        <v>2324</v>
      </c>
      <c r="C74" s="161">
        <f>基金残高に係る経年分析!G57</f>
        <v>2342</v>
      </c>
      <c r="D74" s="161">
        <f>基金残高に係る経年分析!H57</f>
        <v>2109</v>
      </c>
    </row>
  </sheetData>
  <sheetProtection algorithmName="SHA-512" hashValue="CJyuXb9j6I429t8MZHnTLs7WK7OXyaEpgHlXdWOlJnsVfQ9lItx+YVvvu4BZSRDmzUuTFVudo9ZaEoX5hGeH1g==" saltValue="Ul7upEOaizK0AgTnIktH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I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5682471</v>
      </c>
      <c r="S5" s="600"/>
      <c r="T5" s="600"/>
      <c r="U5" s="600"/>
      <c r="V5" s="600"/>
      <c r="W5" s="600"/>
      <c r="X5" s="600"/>
      <c r="Y5" s="601"/>
      <c r="Z5" s="602">
        <v>38.5</v>
      </c>
      <c r="AA5" s="602"/>
      <c r="AB5" s="602"/>
      <c r="AC5" s="602"/>
      <c r="AD5" s="603">
        <v>5180362</v>
      </c>
      <c r="AE5" s="603"/>
      <c r="AF5" s="603"/>
      <c r="AG5" s="603"/>
      <c r="AH5" s="603"/>
      <c r="AI5" s="603"/>
      <c r="AJ5" s="603"/>
      <c r="AK5" s="603"/>
      <c r="AL5" s="604">
        <v>64.5</v>
      </c>
      <c r="AM5" s="605"/>
      <c r="AN5" s="605"/>
      <c r="AO5" s="606"/>
      <c r="AP5" s="596" t="s">
        <v>216</v>
      </c>
      <c r="AQ5" s="597"/>
      <c r="AR5" s="597"/>
      <c r="AS5" s="597"/>
      <c r="AT5" s="597"/>
      <c r="AU5" s="597"/>
      <c r="AV5" s="597"/>
      <c r="AW5" s="597"/>
      <c r="AX5" s="597"/>
      <c r="AY5" s="597"/>
      <c r="AZ5" s="597"/>
      <c r="BA5" s="597"/>
      <c r="BB5" s="597"/>
      <c r="BC5" s="597"/>
      <c r="BD5" s="597"/>
      <c r="BE5" s="597"/>
      <c r="BF5" s="598"/>
      <c r="BG5" s="610">
        <v>5180362</v>
      </c>
      <c r="BH5" s="611"/>
      <c r="BI5" s="611"/>
      <c r="BJ5" s="611"/>
      <c r="BK5" s="611"/>
      <c r="BL5" s="611"/>
      <c r="BM5" s="611"/>
      <c r="BN5" s="612"/>
      <c r="BO5" s="613">
        <v>91.2</v>
      </c>
      <c r="BP5" s="613"/>
      <c r="BQ5" s="613"/>
      <c r="BR5" s="613"/>
      <c r="BS5" s="614">
        <v>85169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101406</v>
      </c>
      <c r="S6" s="611"/>
      <c r="T6" s="611"/>
      <c r="U6" s="611"/>
      <c r="V6" s="611"/>
      <c r="W6" s="611"/>
      <c r="X6" s="611"/>
      <c r="Y6" s="612"/>
      <c r="Z6" s="613">
        <v>0.7</v>
      </c>
      <c r="AA6" s="613"/>
      <c r="AB6" s="613"/>
      <c r="AC6" s="613"/>
      <c r="AD6" s="614">
        <v>101406</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5180362</v>
      </c>
      <c r="BH6" s="611"/>
      <c r="BI6" s="611"/>
      <c r="BJ6" s="611"/>
      <c r="BK6" s="611"/>
      <c r="BL6" s="611"/>
      <c r="BM6" s="611"/>
      <c r="BN6" s="612"/>
      <c r="BO6" s="613">
        <v>91.2</v>
      </c>
      <c r="BP6" s="613"/>
      <c r="BQ6" s="613"/>
      <c r="BR6" s="613"/>
      <c r="BS6" s="614">
        <v>85169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123035</v>
      </c>
      <c r="CS6" s="611"/>
      <c r="CT6" s="611"/>
      <c r="CU6" s="611"/>
      <c r="CV6" s="611"/>
      <c r="CW6" s="611"/>
      <c r="CX6" s="611"/>
      <c r="CY6" s="612"/>
      <c r="CZ6" s="604">
        <v>0.9</v>
      </c>
      <c r="DA6" s="605"/>
      <c r="DB6" s="605"/>
      <c r="DC6" s="621"/>
      <c r="DD6" s="619">
        <v>781</v>
      </c>
      <c r="DE6" s="611"/>
      <c r="DF6" s="611"/>
      <c r="DG6" s="611"/>
      <c r="DH6" s="611"/>
      <c r="DI6" s="611"/>
      <c r="DJ6" s="611"/>
      <c r="DK6" s="611"/>
      <c r="DL6" s="611"/>
      <c r="DM6" s="611"/>
      <c r="DN6" s="611"/>
      <c r="DO6" s="611"/>
      <c r="DP6" s="612"/>
      <c r="DQ6" s="619">
        <v>123035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3308</v>
      </c>
      <c r="S7" s="611"/>
      <c r="T7" s="611"/>
      <c r="U7" s="611"/>
      <c r="V7" s="611"/>
      <c r="W7" s="611"/>
      <c r="X7" s="611"/>
      <c r="Y7" s="612"/>
      <c r="Z7" s="613">
        <v>0</v>
      </c>
      <c r="AA7" s="613"/>
      <c r="AB7" s="613"/>
      <c r="AC7" s="613"/>
      <c r="AD7" s="614">
        <v>3308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2109676</v>
      </c>
      <c r="BH7" s="611"/>
      <c r="BI7" s="611"/>
      <c r="BJ7" s="611"/>
      <c r="BK7" s="611"/>
      <c r="BL7" s="611"/>
      <c r="BM7" s="611"/>
      <c r="BN7" s="612"/>
      <c r="BO7" s="613">
        <v>37.1</v>
      </c>
      <c r="BP7" s="613"/>
      <c r="BQ7" s="613"/>
      <c r="BR7" s="613"/>
      <c r="BS7" s="614">
        <v>85169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1613599</v>
      </c>
      <c r="CS7" s="611"/>
      <c r="CT7" s="611"/>
      <c r="CU7" s="611"/>
      <c r="CV7" s="611"/>
      <c r="CW7" s="611"/>
      <c r="CX7" s="611"/>
      <c r="CY7" s="612"/>
      <c r="CZ7" s="613">
        <v>11.7</v>
      </c>
      <c r="DA7" s="613"/>
      <c r="DB7" s="613"/>
      <c r="DC7" s="613"/>
      <c r="DD7" s="619">
        <v>167432</v>
      </c>
      <c r="DE7" s="611"/>
      <c r="DF7" s="611"/>
      <c r="DG7" s="611"/>
      <c r="DH7" s="611"/>
      <c r="DI7" s="611"/>
      <c r="DJ7" s="611"/>
      <c r="DK7" s="611"/>
      <c r="DL7" s="611"/>
      <c r="DM7" s="611"/>
      <c r="DN7" s="611"/>
      <c r="DO7" s="611"/>
      <c r="DP7" s="612"/>
      <c r="DQ7" s="619">
        <v>1251411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59023</v>
      </c>
      <c r="S8" s="611"/>
      <c r="T8" s="611"/>
      <c r="U8" s="611"/>
      <c r="V8" s="611"/>
      <c r="W8" s="611"/>
      <c r="X8" s="611"/>
      <c r="Y8" s="612"/>
      <c r="Z8" s="613">
        <v>0.4</v>
      </c>
      <c r="AA8" s="613"/>
      <c r="AB8" s="613"/>
      <c r="AC8" s="613"/>
      <c r="AD8" s="614">
        <v>59023</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52226</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5624420</v>
      </c>
      <c r="CS8" s="611"/>
      <c r="CT8" s="611"/>
      <c r="CU8" s="611"/>
      <c r="CV8" s="611"/>
      <c r="CW8" s="611"/>
      <c r="CX8" s="611"/>
      <c r="CY8" s="612"/>
      <c r="CZ8" s="613">
        <v>40.9</v>
      </c>
      <c r="DA8" s="613"/>
      <c r="DB8" s="613"/>
      <c r="DC8" s="613"/>
      <c r="DD8" s="619">
        <v>156960</v>
      </c>
      <c r="DE8" s="611"/>
      <c r="DF8" s="611"/>
      <c r="DG8" s="611"/>
      <c r="DH8" s="611"/>
      <c r="DI8" s="611"/>
      <c r="DJ8" s="611"/>
      <c r="DK8" s="611"/>
      <c r="DL8" s="611"/>
      <c r="DM8" s="611"/>
      <c r="DN8" s="611"/>
      <c r="DO8" s="611"/>
      <c r="DP8" s="612"/>
      <c r="DQ8" s="619">
        <v>2939242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77875</v>
      </c>
      <c r="S9" s="611"/>
      <c r="T9" s="611"/>
      <c r="U9" s="611"/>
      <c r="V9" s="611"/>
      <c r="W9" s="611"/>
      <c r="X9" s="611"/>
      <c r="Y9" s="612"/>
      <c r="Z9" s="613">
        <v>0.5</v>
      </c>
      <c r="AA9" s="613"/>
      <c r="AB9" s="613"/>
      <c r="AC9" s="613"/>
      <c r="AD9" s="614">
        <v>77875</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1610245</v>
      </c>
      <c r="BH9" s="611"/>
      <c r="BI9" s="611"/>
      <c r="BJ9" s="611"/>
      <c r="BK9" s="611"/>
      <c r="BL9" s="611"/>
      <c r="BM9" s="611"/>
      <c r="BN9" s="612"/>
      <c r="BO9" s="613">
        <v>28.3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907387</v>
      </c>
      <c r="CS9" s="611"/>
      <c r="CT9" s="611"/>
      <c r="CU9" s="611"/>
      <c r="CV9" s="611"/>
      <c r="CW9" s="611"/>
      <c r="CX9" s="611"/>
      <c r="CY9" s="612"/>
      <c r="CZ9" s="613">
        <v>6.6</v>
      </c>
      <c r="DA9" s="613"/>
      <c r="DB9" s="613"/>
      <c r="DC9" s="613"/>
      <c r="DD9" s="619">
        <v>951</v>
      </c>
      <c r="DE9" s="611"/>
      <c r="DF9" s="611"/>
      <c r="DG9" s="611"/>
      <c r="DH9" s="611"/>
      <c r="DI9" s="611"/>
      <c r="DJ9" s="611"/>
      <c r="DK9" s="611"/>
      <c r="DL9" s="611"/>
      <c r="DM9" s="611"/>
      <c r="DN9" s="611"/>
      <c r="DO9" s="611"/>
      <c r="DP9" s="612"/>
      <c r="DQ9" s="619">
        <v>809548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96590</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19067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13143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798676</v>
      </c>
      <c r="S11" s="611"/>
      <c r="T11" s="611"/>
      <c r="U11" s="611"/>
      <c r="V11" s="611"/>
      <c r="W11" s="611"/>
      <c r="X11" s="611"/>
      <c r="Y11" s="612"/>
      <c r="Z11" s="615">
        <v>5.4</v>
      </c>
      <c r="AA11" s="616"/>
      <c r="AB11" s="616"/>
      <c r="AC11" s="622"/>
      <c r="AD11" s="619">
        <v>798676</v>
      </c>
      <c r="AE11" s="611"/>
      <c r="AF11" s="611"/>
      <c r="AG11" s="611"/>
      <c r="AH11" s="611"/>
      <c r="AI11" s="611"/>
      <c r="AJ11" s="611"/>
      <c r="AK11" s="612"/>
      <c r="AL11" s="615">
        <v>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350615</v>
      </c>
      <c r="BH11" s="611"/>
      <c r="BI11" s="611"/>
      <c r="BJ11" s="611"/>
      <c r="BK11" s="611"/>
      <c r="BL11" s="611"/>
      <c r="BM11" s="611"/>
      <c r="BN11" s="612"/>
      <c r="BO11" s="613">
        <v>6.2</v>
      </c>
      <c r="BP11" s="613"/>
      <c r="BQ11" s="613"/>
      <c r="BR11" s="613"/>
      <c r="BS11" s="614">
        <v>85169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104808</v>
      </c>
      <c r="CS11" s="611"/>
      <c r="CT11" s="611"/>
      <c r="CU11" s="611"/>
      <c r="CV11" s="611"/>
      <c r="CW11" s="611"/>
      <c r="CX11" s="611"/>
      <c r="CY11" s="612"/>
      <c r="CZ11" s="613">
        <v>0.8</v>
      </c>
      <c r="DA11" s="613"/>
      <c r="DB11" s="613"/>
      <c r="DC11" s="613"/>
      <c r="DD11" s="619">
        <v>62202</v>
      </c>
      <c r="DE11" s="611"/>
      <c r="DF11" s="611"/>
      <c r="DG11" s="611"/>
      <c r="DH11" s="611"/>
      <c r="DI11" s="611"/>
      <c r="DJ11" s="611"/>
      <c r="DK11" s="611"/>
      <c r="DL11" s="611"/>
      <c r="DM11" s="611"/>
      <c r="DN11" s="611"/>
      <c r="DO11" s="611"/>
      <c r="DP11" s="612"/>
      <c r="DQ11" s="619">
        <v>61002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2793463</v>
      </c>
      <c r="BH12" s="611"/>
      <c r="BI12" s="611"/>
      <c r="BJ12" s="611"/>
      <c r="BK12" s="611"/>
      <c r="BL12" s="611"/>
      <c r="BM12" s="611"/>
      <c r="BN12" s="612"/>
      <c r="BO12" s="613">
        <v>49.2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58532</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52610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2764165</v>
      </c>
      <c r="BH13" s="611"/>
      <c r="BI13" s="611"/>
      <c r="BJ13" s="611"/>
      <c r="BK13" s="611"/>
      <c r="BL13" s="611"/>
      <c r="BM13" s="611"/>
      <c r="BN13" s="612"/>
      <c r="BO13" s="613">
        <v>48.6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1098651</v>
      </c>
      <c r="CS13" s="611"/>
      <c r="CT13" s="611"/>
      <c r="CU13" s="611"/>
      <c r="CV13" s="611"/>
      <c r="CW13" s="611"/>
      <c r="CX13" s="611"/>
      <c r="CY13" s="612"/>
      <c r="CZ13" s="613">
        <v>8</v>
      </c>
      <c r="DA13" s="613"/>
      <c r="DB13" s="613"/>
      <c r="DC13" s="613"/>
      <c r="DD13" s="619">
        <v>138770</v>
      </c>
      <c r="DE13" s="611"/>
      <c r="DF13" s="611"/>
      <c r="DG13" s="611"/>
      <c r="DH13" s="611"/>
      <c r="DI13" s="611"/>
      <c r="DJ13" s="611"/>
      <c r="DK13" s="611"/>
      <c r="DL13" s="611"/>
      <c r="DM13" s="611"/>
      <c r="DN13" s="611"/>
      <c r="DO13" s="611"/>
      <c r="DP13" s="612"/>
      <c r="DQ13" s="619">
        <v>1013941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92625</v>
      </c>
      <c r="BH14" s="611"/>
      <c r="BI14" s="611"/>
      <c r="BJ14" s="611"/>
      <c r="BK14" s="611"/>
      <c r="BL14" s="611"/>
      <c r="BM14" s="611"/>
      <c r="BN14" s="612"/>
      <c r="BO14" s="613">
        <v>1.6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511838</v>
      </c>
      <c r="CS14" s="611"/>
      <c r="CT14" s="611"/>
      <c r="CU14" s="611"/>
      <c r="CV14" s="611"/>
      <c r="CW14" s="611"/>
      <c r="CX14" s="611"/>
      <c r="CY14" s="612"/>
      <c r="CZ14" s="613">
        <v>3.7</v>
      </c>
      <c r="DA14" s="613"/>
      <c r="DB14" s="613"/>
      <c r="DC14" s="613"/>
      <c r="DD14" s="619">
        <v>221</v>
      </c>
      <c r="DE14" s="611"/>
      <c r="DF14" s="611"/>
      <c r="DG14" s="611"/>
      <c r="DH14" s="611"/>
      <c r="DI14" s="611"/>
      <c r="DJ14" s="611"/>
      <c r="DK14" s="611"/>
      <c r="DL14" s="611"/>
      <c r="DM14" s="611"/>
      <c r="DN14" s="611"/>
      <c r="DO14" s="611"/>
      <c r="DP14" s="612"/>
      <c r="DQ14" s="619">
        <v>502986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16006</v>
      </c>
      <c r="S15" s="611"/>
      <c r="T15" s="611"/>
      <c r="U15" s="611"/>
      <c r="V15" s="611"/>
      <c r="W15" s="611"/>
      <c r="X15" s="611"/>
      <c r="Y15" s="612"/>
      <c r="Z15" s="613">
        <v>0.1</v>
      </c>
      <c r="AA15" s="613"/>
      <c r="AB15" s="613"/>
      <c r="AC15" s="613"/>
      <c r="AD15" s="614">
        <v>16006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184598</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2690512</v>
      </c>
      <c r="CS15" s="611"/>
      <c r="CT15" s="611"/>
      <c r="CU15" s="611"/>
      <c r="CV15" s="611"/>
      <c r="CW15" s="611"/>
      <c r="CX15" s="611"/>
      <c r="CY15" s="612"/>
      <c r="CZ15" s="613">
        <v>19.600000000000001</v>
      </c>
      <c r="DA15" s="613"/>
      <c r="DB15" s="613"/>
      <c r="DC15" s="613"/>
      <c r="DD15" s="619">
        <v>769373</v>
      </c>
      <c r="DE15" s="611"/>
      <c r="DF15" s="611"/>
      <c r="DG15" s="611"/>
      <c r="DH15" s="611"/>
      <c r="DI15" s="611"/>
      <c r="DJ15" s="611"/>
      <c r="DK15" s="611"/>
      <c r="DL15" s="611"/>
      <c r="DM15" s="611"/>
      <c r="DN15" s="611"/>
      <c r="DO15" s="611"/>
      <c r="DP15" s="612"/>
      <c r="DQ15" s="619">
        <v>1868081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66796</v>
      </c>
      <c r="S16" s="611"/>
      <c r="T16" s="611"/>
      <c r="U16" s="611"/>
      <c r="V16" s="611"/>
      <c r="W16" s="611"/>
      <c r="X16" s="611"/>
      <c r="Y16" s="612"/>
      <c r="Z16" s="613">
        <v>0.5</v>
      </c>
      <c r="AA16" s="613"/>
      <c r="AB16" s="613"/>
      <c r="AC16" s="613"/>
      <c r="AD16" s="614">
        <v>66796</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223363</v>
      </c>
      <c r="S17" s="611"/>
      <c r="T17" s="611"/>
      <c r="U17" s="611"/>
      <c r="V17" s="611"/>
      <c r="W17" s="611"/>
      <c r="X17" s="611"/>
      <c r="Y17" s="612"/>
      <c r="Z17" s="613">
        <v>1.5</v>
      </c>
      <c r="AA17" s="613"/>
      <c r="AB17" s="613"/>
      <c r="AC17" s="613"/>
      <c r="AD17" s="614">
        <v>223363</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992289</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992289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56217</v>
      </c>
      <c r="S18" s="611"/>
      <c r="T18" s="611"/>
      <c r="U18" s="611"/>
      <c r="V18" s="611"/>
      <c r="W18" s="611"/>
      <c r="X18" s="611"/>
      <c r="Y18" s="612"/>
      <c r="Z18" s="613">
        <v>0.4</v>
      </c>
      <c r="AA18" s="613"/>
      <c r="AB18" s="613"/>
      <c r="AC18" s="613"/>
      <c r="AD18" s="614">
        <v>56217</v>
      </c>
      <c r="AE18" s="614"/>
      <c r="AF18" s="614"/>
      <c r="AG18" s="614"/>
      <c r="AH18" s="614"/>
      <c r="AI18" s="614"/>
      <c r="AJ18" s="614"/>
      <c r="AK18" s="614"/>
      <c r="AL18" s="615">
        <v>0.7</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158767</v>
      </c>
      <c r="S19" s="611"/>
      <c r="T19" s="611"/>
      <c r="U19" s="611"/>
      <c r="V19" s="611"/>
      <c r="W19" s="611"/>
      <c r="X19" s="611"/>
      <c r="Y19" s="612"/>
      <c r="Z19" s="613">
        <v>1.1000000000000001</v>
      </c>
      <c r="AA19" s="613"/>
      <c r="AB19" s="613"/>
      <c r="AC19" s="613"/>
      <c r="AD19" s="614">
        <v>158767</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502109</v>
      </c>
      <c r="BH19" s="611"/>
      <c r="BI19" s="611"/>
      <c r="BJ19" s="611"/>
      <c r="BK19" s="611"/>
      <c r="BL19" s="611"/>
      <c r="BM19" s="611"/>
      <c r="BN19" s="612"/>
      <c r="BO19" s="613">
        <v>8.8000000000000007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8379</v>
      </c>
      <c r="S20" s="611"/>
      <c r="T20" s="611"/>
      <c r="U20" s="611"/>
      <c r="V20" s="611"/>
      <c r="W20" s="611"/>
      <c r="X20" s="611"/>
      <c r="Y20" s="612"/>
      <c r="Z20" s="613">
        <v>0.1</v>
      </c>
      <c r="AA20" s="613"/>
      <c r="AB20" s="613"/>
      <c r="AC20" s="613"/>
      <c r="AD20" s="614">
        <v>8379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502109</v>
      </c>
      <c r="BH20" s="611"/>
      <c r="BI20" s="611"/>
      <c r="BJ20" s="611"/>
      <c r="BK20" s="611"/>
      <c r="BL20" s="611"/>
      <c r="BM20" s="611"/>
      <c r="BN20" s="612"/>
      <c r="BO20" s="613">
        <v>8.8000000000000007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13744138</v>
      </c>
      <c r="CS20" s="611"/>
      <c r="CT20" s="611"/>
      <c r="CU20" s="611"/>
      <c r="CV20" s="611"/>
      <c r="CW20" s="611"/>
      <c r="CX20" s="611"/>
      <c r="CY20" s="612"/>
      <c r="CZ20" s="613">
        <v>100</v>
      </c>
      <c r="DA20" s="613"/>
      <c r="DB20" s="613"/>
      <c r="DC20" s="613"/>
      <c r="DD20" s="619">
        <v>1296690</v>
      </c>
      <c r="DE20" s="611"/>
      <c r="DF20" s="611"/>
      <c r="DG20" s="611"/>
      <c r="DH20" s="611"/>
      <c r="DI20" s="611"/>
      <c r="DJ20" s="611"/>
      <c r="DK20" s="611"/>
      <c r="DL20" s="611"/>
      <c r="DM20" s="611"/>
      <c r="DN20" s="611"/>
      <c r="DO20" s="611"/>
      <c r="DP20" s="612"/>
      <c r="DQ20" s="619">
        <v>9627288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1542090</v>
      </c>
      <c r="S21" s="611"/>
      <c r="T21" s="611"/>
      <c r="U21" s="611"/>
      <c r="V21" s="611"/>
      <c r="W21" s="611"/>
      <c r="X21" s="611"/>
      <c r="Y21" s="612"/>
      <c r="Z21" s="613">
        <v>10.4</v>
      </c>
      <c r="AA21" s="613"/>
      <c r="AB21" s="613"/>
      <c r="AC21" s="613"/>
      <c r="AD21" s="614">
        <v>1458293</v>
      </c>
      <c r="AE21" s="614"/>
      <c r="AF21" s="614"/>
      <c r="AG21" s="614"/>
      <c r="AH21" s="614"/>
      <c r="AI21" s="614"/>
      <c r="AJ21" s="614"/>
      <c r="AK21" s="614"/>
      <c r="AL21" s="615">
        <v>18.2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1458293</v>
      </c>
      <c r="S22" s="611"/>
      <c r="T22" s="611"/>
      <c r="U22" s="611"/>
      <c r="V22" s="611"/>
      <c r="W22" s="611"/>
      <c r="X22" s="611"/>
      <c r="Y22" s="612"/>
      <c r="Z22" s="613">
        <v>9.9</v>
      </c>
      <c r="AA22" s="613"/>
      <c r="AB22" s="613"/>
      <c r="AC22" s="613"/>
      <c r="AD22" s="614">
        <v>1458293</v>
      </c>
      <c r="AE22" s="614"/>
      <c r="AF22" s="614"/>
      <c r="AG22" s="614"/>
      <c r="AH22" s="614"/>
      <c r="AI22" s="614"/>
      <c r="AJ22" s="614"/>
      <c r="AK22" s="614"/>
      <c r="AL22" s="615">
        <v>18.2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83797</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502109</v>
      </c>
      <c r="BH23" s="611"/>
      <c r="BI23" s="611"/>
      <c r="BJ23" s="611"/>
      <c r="BK23" s="611"/>
      <c r="BL23" s="611"/>
      <c r="BM23" s="611"/>
      <c r="BN23" s="612"/>
      <c r="BO23" s="613">
        <v>8.8000000000000007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6887980</v>
      </c>
      <c r="CS24" s="600"/>
      <c r="CT24" s="600"/>
      <c r="CU24" s="600"/>
      <c r="CV24" s="600"/>
      <c r="CW24" s="600"/>
      <c r="CX24" s="600"/>
      <c r="CY24" s="601"/>
      <c r="CZ24" s="604">
        <v>50.1</v>
      </c>
      <c r="DA24" s="605"/>
      <c r="DB24" s="605"/>
      <c r="DC24" s="621"/>
      <c r="DD24" s="644">
        <v>4464585</v>
      </c>
      <c r="DE24" s="600"/>
      <c r="DF24" s="600"/>
      <c r="DG24" s="600"/>
      <c r="DH24" s="600"/>
      <c r="DI24" s="600"/>
      <c r="DJ24" s="600"/>
      <c r="DK24" s="601"/>
      <c r="DL24" s="644">
        <v>3703369</v>
      </c>
      <c r="DM24" s="600"/>
      <c r="DN24" s="600"/>
      <c r="DO24" s="600"/>
      <c r="DP24" s="600"/>
      <c r="DQ24" s="600"/>
      <c r="DR24" s="600"/>
      <c r="DS24" s="600"/>
      <c r="DT24" s="600"/>
      <c r="DU24" s="600"/>
      <c r="DV24" s="601"/>
      <c r="DW24" s="604">
        <v>45.9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8571014</v>
      </c>
      <c r="S25" s="611"/>
      <c r="T25" s="611"/>
      <c r="U25" s="611"/>
      <c r="V25" s="611"/>
      <c r="W25" s="611"/>
      <c r="X25" s="611"/>
      <c r="Y25" s="612"/>
      <c r="Z25" s="613">
        <v>58</v>
      </c>
      <c r="AA25" s="613"/>
      <c r="AB25" s="613"/>
      <c r="AC25" s="613"/>
      <c r="AD25" s="614">
        <v>7985108</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2183774</v>
      </c>
      <c r="CS25" s="640"/>
      <c r="CT25" s="640"/>
      <c r="CU25" s="640"/>
      <c r="CV25" s="640"/>
      <c r="CW25" s="640"/>
      <c r="CX25" s="640"/>
      <c r="CY25" s="641"/>
      <c r="CZ25" s="615">
        <v>15.9</v>
      </c>
      <c r="DA25" s="642"/>
      <c r="DB25" s="642"/>
      <c r="DC25" s="645"/>
      <c r="DD25" s="619">
        <v>2004326</v>
      </c>
      <c r="DE25" s="640"/>
      <c r="DF25" s="640"/>
      <c r="DG25" s="640"/>
      <c r="DH25" s="640"/>
      <c r="DI25" s="640"/>
      <c r="DJ25" s="640"/>
      <c r="DK25" s="641"/>
      <c r="DL25" s="619">
        <v>1684065</v>
      </c>
      <c r="DM25" s="640"/>
      <c r="DN25" s="640"/>
      <c r="DO25" s="640"/>
      <c r="DP25" s="640"/>
      <c r="DQ25" s="640"/>
      <c r="DR25" s="640"/>
      <c r="DS25" s="640"/>
      <c r="DT25" s="640"/>
      <c r="DU25" s="640"/>
      <c r="DV25" s="641"/>
      <c r="DW25" s="615">
        <v>20.9</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4228</v>
      </c>
      <c r="S26" s="611"/>
      <c r="T26" s="611"/>
      <c r="U26" s="611"/>
      <c r="V26" s="611"/>
      <c r="W26" s="611"/>
      <c r="X26" s="611"/>
      <c r="Y26" s="612"/>
      <c r="Z26" s="613">
        <v>0</v>
      </c>
      <c r="AA26" s="613"/>
      <c r="AB26" s="613"/>
      <c r="AC26" s="613"/>
      <c r="AD26" s="614">
        <v>4228</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1365208</v>
      </c>
      <c r="CS26" s="611"/>
      <c r="CT26" s="611"/>
      <c r="CU26" s="611"/>
      <c r="CV26" s="611"/>
      <c r="CW26" s="611"/>
      <c r="CX26" s="611"/>
      <c r="CY26" s="612"/>
      <c r="CZ26" s="615">
        <v>9.9</v>
      </c>
      <c r="DA26" s="642"/>
      <c r="DB26" s="642"/>
      <c r="DC26" s="645"/>
      <c r="DD26" s="619">
        <v>1244281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31446</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5682471</v>
      </c>
      <c r="BH27" s="611"/>
      <c r="BI27" s="611"/>
      <c r="BJ27" s="611"/>
      <c r="BK27" s="611"/>
      <c r="BL27" s="611"/>
      <c r="BM27" s="611"/>
      <c r="BN27" s="612"/>
      <c r="BO27" s="613">
        <v>100</v>
      </c>
      <c r="BP27" s="613"/>
      <c r="BQ27" s="613"/>
      <c r="BR27" s="613"/>
      <c r="BS27" s="614">
        <v>85169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3711917</v>
      </c>
      <c r="CS27" s="640"/>
      <c r="CT27" s="640"/>
      <c r="CU27" s="640"/>
      <c r="CV27" s="640"/>
      <c r="CW27" s="640"/>
      <c r="CX27" s="640"/>
      <c r="CY27" s="641"/>
      <c r="CZ27" s="615">
        <v>27</v>
      </c>
      <c r="DA27" s="642"/>
      <c r="DB27" s="642"/>
      <c r="DC27" s="645"/>
      <c r="DD27" s="619">
        <v>1467970</v>
      </c>
      <c r="DE27" s="640"/>
      <c r="DF27" s="640"/>
      <c r="DG27" s="640"/>
      <c r="DH27" s="640"/>
      <c r="DI27" s="640"/>
      <c r="DJ27" s="640"/>
      <c r="DK27" s="641"/>
      <c r="DL27" s="619">
        <v>1027015</v>
      </c>
      <c r="DM27" s="640"/>
      <c r="DN27" s="640"/>
      <c r="DO27" s="640"/>
      <c r="DP27" s="640"/>
      <c r="DQ27" s="640"/>
      <c r="DR27" s="640"/>
      <c r="DS27" s="640"/>
      <c r="DT27" s="640"/>
      <c r="DU27" s="640"/>
      <c r="DV27" s="641"/>
      <c r="DW27" s="615">
        <v>12.7</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57186</v>
      </c>
      <c r="S28" s="611"/>
      <c r="T28" s="611"/>
      <c r="U28" s="611"/>
      <c r="V28" s="611"/>
      <c r="W28" s="611"/>
      <c r="X28" s="611"/>
      <c r="Y28" s="612"/>
      <c r="Z28" s="613">
        <v>0.4</v>
      </c>
      <c r="AA28" s="613"/>
      <c r="AB28" s="613"/>
      <c r="AC28" s="613"/>
      <c r="AD28" s="614">
        <v>32674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992289</v>
      </c>
      <c r="CS28" s="611"/>
      <c r="CT28" s="611"/>
      <c r="CU28" s="611"/>
      <c r="CV28" s="611"/>
      <c r="CW28" s="611"/>
      <c r="CX28" s="611"/>
      <c r="CY28" s="612"/>
      <c r="CZ28" s="615">
        <v>7.2</v>
      </c>
      <c r="DA28" s="642"/>
      <c r="DB28" s="642"/>
      <c r="DC28" s="645"/>
      <c r="DD28" s="619">
        <v>992289</v>
      </c>
      <c r="DE28" s="611"/>
      <c r="DF28" s="611"/>
      <c r="DG28" s="611"/>
      <c r="DH28" s="611"/>
      <c r="DI28" s="611"/>
      <c r="DJ28" s="611"/>
      <c r="DK28" s="612"/>
      <c r="DL28" s="619">
        <v>992289</v>
      </c>
      <c r="DM28" s="611"/>
      <c r="DN28" s="611"/>
      <c r="DO28" s="611"/>
      <c r="DP28" s="611"/>
      <c r="DQ28" s="611"/>
      <c r="DR28" s="611"/>
      <c r="DS28" s="611"/>
      <c r="DT28" s="611"/>
      <c r="DU28" s="611"/>
      <c r="DV28" s="612"/>
      <c r="DW28" s="615">
        <v>12.3</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39752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992289</v>
      </c>
      <c r="CS29" s="640"/>
      <c r="CT29" s="640"/>
      <c r="CU29" s="640"/>
      <c r="CV29" s="640"/>
      <c r="CW29" s="640"/>
      <c r="CX29" s="640"/>
      <c r="CY29" s="641"/>
      <c r="CZ29" s="615">
        <v>7.2</v>
      </c>
      <c r="DA29" s="642"/>
      <c r="DB29" s="642"/>
      <c r="DC29" s="645"/>
      <c r="DD29" s="619">
        <v>992289</v>
      </c>
      <c r="DE29" s="640"/>
      <c r="DF29" s="640"/>
      <c r="DG29" s="640"/>
      <c r="DH29" s="640"/>
      <c r="DI29" s="640"/>
      <c r="DJ29" s="640"/>
      <c r="DK29" s="641"/>
      <c r="DL29" s="619">
        <v>992289</v>
      </c>
      <c r="DM29" s="640"/>
      <c r="DN29" s="640"/>
      <c r="DO29" s="640"/>
      <c r="DP29" s="640"/>
      <c r="DQ29" s="640"/>
      <c r="DR29" s="640"/>
      <c r="DS29" s="640"/>
      <c r="DT29" s="640"/>
      <c r="DU29" s="640"/>
      <c r="DV29" s="641"/>
      <c r="DW29" s="615">
        <v>12.3</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2475545</v>
      </c>
      <c r="S30" s="611"/>
      <c r="T30" s="611"/>
      <c r="U30" s="611"/>
      <c r="V30" s="611"/>
      <c r="W30" s="611"/>
      <c r="X30" s="611"/>
      <c r="Y30" s="612"/>
      <c r="Z30" s="613">
        <v>16.8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958639</v>
      </c>
      <c r="CS30" s="611"/>
      <c r="CT30" s="611"/>
      <c r="CU30" s="611"/>
      <c r="CV30" s="611"/>
      <c r="CW30" s="611"/>
      <c r="CX30" s="611"/>
      <c r="CY30" s="612"/>
      <c r="CZ30" s="615">
        <v>7</v>
      </c>
      <c r="DA30" s="642"/>
      <c r="DB30" s="642"/>
      <c r="DC30" s="645"/>
      <c r="DD30" s="619">
        <v>958639</v>
      </c>
      <c r="DE30" s="611"/>
      <c r="DF30" s="611"/>
      <c r="DG30" s="611"/>
      <c r="DH30" s="611"/>
      <c r="DI30" s="611"/>
      <c r="DJ30" s="611"/>
      <c r="DK30" s="612"/>
      <c r="DL30" s="619">
        <v>958639</v>
      </c>
      <c r="DM30" s="611"/>
      <c r="DN30" s="611"/>
      <c r="DO30" s="611"/>
      <c r="DP30" s="611"/>
      <c r="DQ30" s="611"/>
      <c r="DR30" s="611"/>
      <c r="DS30" s="611"/>
      <c r="DT30" s="611"/>
      <c r="DU30" s="611"/>
      <c r="DV30" s="612"/>
      <c r="DW30" s="615">
        <v>11.9</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98.3</v>
      </c>
      <c r="BN31" s="654"/>
      <c r="BO31" s="654"/>
      <c r="BP31" s="654"/>
      <c r="BQ31" s="655"/>
      <c r="BR31" s="657">
        <v>99.4</v>
      </c>
      <c r="BS31" s="654"/>
      <c r="BT31" s="654"/>
      <c r="BU31" s="654"/>
      <c r="BV31" s="654"/>
      <c r="BW31" s="654"/>
      <c r="BX31" s="605">
        <v>98</v>
      </c>
      <c r="BY31" s="654"/>
      <c r="BZ31" s="654"/>
      <c r="CA31" s="654"/>
      <c r="CB31" s="655"/>
      <c r="CD31" s="650"/>
      <c r="CE31" s="651"/>
      <c r="CF31" s="607" t="s">
        <v>300</v>
      </c>
      <c r="CG31" s="608"/>
      <c r="CH31" s="608"/>
      <c r="CI31" s="608"/>
      <c r="CJ31" s="608"/>
      <c r="CK31" s="608"/>
      <c r="CL31" s="608"/>
      <c r="CM31" s="608"/>
      <c r="CN31" s="608"/>
      <c r="CO31" s="608"/>
      <c r="CP31" s="608"/>
      <c r="CQ31" s="609"/>
      <c r="CR31" s="610">
        <v>33650</v>
      </c>
      <c r="CS31" s="640"/>
      <c r="CT31" s="640"/>
      <c r="CU31" s="640"/>
      <c r="CV31" s="640"/>
      <c r="CW31" s="640"/>
      <c r="CX31" s="640"/>
      <c r="CY31" s="641"/>
      <c r="CZ31" s="615">
        <v>0.2</v>
      </c>
      <c r="DA31" s="642"/>
      <c r="DB31" s="642"/>
      <c r="DC31" s="645"/>
      <c r="DD31" s="619">
        <v>33650</v>
      </c>
      <c r="DE31" s="640"/>
      <c r="DF31" s="640"/>
      <c r="DG31" s="640"/>
      <c r="DH31" s="640"/>
      <c r="DI31" s="640"/>
      <c r="DJ31" s="640"/>
      <c r="DK31" s="641"/>
      <c r="DL31" s="619">
        <v>33650</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1104661</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0"/>
      <c r="BI32" s="640"/>
      <c r="BJ32" s="640"/>
      <c r="BK32" s="640"/>
      <c r="BL32" s="640"/>
      <c r="BM32" s="616">
        <v>97.5</v>
      </c>
      <c r="BN32" s="640"/>
      <c r="BO32" s="640"/>
      <c r="BP32" s="640"/>
      <c r="BQ32" s="656"/>
      <c r="BR32" s="667">
        <v>99.1</v>
      </c>
      <c r="BS32" s="640"/>
      <c r="BT32" s="640"/>
      <c r="BU32" s="640"/>
      <c r="BV32" s="640"/>
      <c r="BW32" s="640"/>
      <c r="BX32" s="616">
        <v>97.2</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71629</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99.5</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5559468</v>
      </c>
      <c r="CS33" s="640"/>
      <c r="CT33" s="640"/>
      <c r="CU33" s="640"/>
      <c r="CV33" s="640"/>
      <c r="CW33" s="640"/>
      <c r="CX33" s="640"/>
      <c r="CY33" s="641"/>
      <c r="CZ33" s="615">
        <v>40.4</v>
      </c>
      <c r="DA33" s="642"/>
      <c r="DB33" s="642"/>
      <c r="DC33" s="645"/>
      <c r="DD33" s="619">
        <v>4776013</v>
      </c>
      <c r="DE33" s="640"/>
      <c r="DF33" s="640"/>
      <c r="DG33" s="640"/>
      <c r="DH33" s="640"/>
      <c r="DI33" s="640"/>
      <c r="DJ33" s="640"/>
      <c r="DK33" s="641"/>
      <c r="DL33" s="619">
        <v>3868721</v>
      </c>
      <c r="DM33" s="640"/>
      <c r="DN33" s="640"/>
      <c r="DO33" s="640"/>
      <c r="DP33" s="640"/>
      <c r="DQ33" s="640"/>
      <c r="DR33" s="640"/>
      <c r="DS33" s="640"/>
      <c r="DT33" s="640"/>
      <c r="DU33" s="640"/>
      <c r="DV33" s="641"/>
      <c r="DW33" s="615">
        <v>47.9</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10259</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2488195</v>
      </c>
      <c r="CS34" s="611"/>
      <c r="CT34" s="611"/>
      <c r="CU34" s="611"/>
      <c r="CV34" s="611"/>
      <c r="CW34" s="611"/>
      <c r="CX34" s="611"/>
      <c r="CY34" s="612"/>
      <c r="CZ34" s="615">
        <v>18.100000000000001</v>
      </c>
      <c r="DA34" s="642"/>
      <c r="DB34" s="642"/>
      <c r="DC34" s="645"/>
      <c r="DD34" s="619">
        <v>2047323</v>
      </c>
      <c r="DE34" s="611"/>
      <c r="DF34" s="611"/>
      <c r="DG34" s="611"/>
      <c r="DH34" s="611"/>
      <c r="DI34" s="611"/>
      <c r="DJ34" s="611"/>
      <c r="DK34" s="612"/>
      <c r="DL34" s="619">
        <v>1718891</v>
      </c>
      <c r="DM34" s="611"/>
      <c r="DN34" s="611"/>
      <c r="DO34" s="611"/>
      <c r="DP34" s="611"/>
      <c r="DQ34" s="611"/>
      <c r="DR34" s="611"/>
      <c r="DS34" s="611"/>
      <c r="DT34" s="611"/>
      <c r="DU34" s="611"/>
      <c r="DV34" s="612"/>
      <c r="DW34" s="615">
        <v>21.3</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1258839</v>
      </c>
      <c r="S35" s="611"/>
      <c r="T35" s="611"/>
      <c r="U35" s="611"/>
      <c r="V35" s="611"/>
      <c r="W35" s="611"/>
      <c r="X35" s="611"/>
      <c r="Y35" s="612"/>
      <c r="Z35" s="613">
        <v>8.5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80295</v>
      </c>
      <c r="CS35" s="640"/>
      <c r="CT35" s="640"/>
      <c r="CU35" s="640"/>
      <c r="CV35" s="640"/>
      <c r="CW35" s="640"/>
      <c r="CX35" s="640"/>
      <c r="CY35" s="641"/>
      <c r="CZ35" s="615">
        <v>0.6</v>
      </c>
      <c r="DA35" s="642"/>
      <c r="DB35" s="642"/>
      <c r="DC35" s="645"/>
      <c r="DD35" s="619">
        <v>78751</v>
      </c>
      <c r="DE35" s="640"/>
      <c r="DF35" s="640"/>
      <c r="DG35" s="640"/>
      <c r="DH35" s="640"/>
      <c r="DI35" s="640"/>
      <c r="DJ35" s="640"/>
      <c r="DK35" s="641"/>
      <c r="DL35" s="619">
        <v>2498</v>
      </c>
      <c r="DM35" s="640"/>
      <c r="DN35" s="640"/>
      <c r="DO35" s="640"/>
      <c r="DP35" s="640"/>
      <c r="DQ35" s="640"/>
      <c r="DR35" s="640"/>
      <c r="DS35" s="640"/>
      <c r="DT35" s="640"/>
      <c r="DU35" s="640"/>
      <c r="DV35" s="641"/>
      <c r="DW35" s="615">
        <v>0</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163945</v>
      </c>
      <c r="S36" s="611"/>
      <c r="T36" s="611"/>
      <c r="U36" s="611"/>
      <c r="V36" s="611"/>
      <c r="W36" s="611"/>
      <c r="X36" s="611"/>
      <c r="Y36" s="612"/>
      <c r="Z36" s="613">
        <v>1.1000000000000001</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1699555</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38550</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1550393</v>
      </c>
      <c r="CS36" s="611"/>
      <c r="CT36" s="611"/>
      <c r="CU36" s="611"/>
      <c r="CV36" s="611"/>
      <c r="CW36" s="611"/>
      <c r="CX36" s="611"/>
      <c r="CY36" s="612"/>
      <c r="CZ36" s="615">
        <v>11.3</v>
      </c>
      <c r="DA36" s="642"/>
      <c r="DB36" s="642"/>
      <c r="DC36" s="645"/>
      <c r="DD36" s="619">
        <v>1472990</v>
      </c>
      <c r="DE36" s="611"/>
      <c r="DF36" s="611"/>
      <c r="DG36" s="611"/>
      <c r="DH36" s="611"/>
      <c r="DI36" s="611"/>
      <c r="DJ36" s="611"/>
      <c r="DK36" s="612"/>
      <c r="DL36" s="619">
        <v>1216018</v>
      </c>
      <c r="DM36" s="611"/>
      <c r="DN36" s="611"/>
      <c r="DO36" s="611"/>
      <c r="DP36" s="611"/>
      <c r="DQ36" s="611"/>
      <c r="DR36" s="611"/>
      <c r="DS36" s="611"/>
      <c r="DT36" s="611"/>
      <c r="DU36" s="611"/>
      <c r="DV36" s="612"/>
      <c r="DW36" s="615">
        <v>15.1</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308372</v>
      </c>
      <c r="S37" s="611"/>
      <c r="T37" s="611"/>
      <c r="U37" s="611"/>
      <c r="V37" s="611"/>
      <c r="W37" s="611"/>
      <c r="X37" s="611"/>
      <c r="Y37" s="612"/>
      <c r="Z37" s="613">
        <v>2.1</v>
      </c>
      <c r="AA37" s="613"/>
      <c r="AB37" s="613"/>
      <c r="AC37" s="613"/>
      <c r="AD37" s="614">
        <v>7911</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457019</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13545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190354</v>
      </c>
      <c r="CS37" s="640"/>
      <c r="CT37" s="640"/>
      <c r="CU37" s="640"/>
      <c r="CV37" s="640"/>
      <c r="CW37" s="640"/>
      <c r="CX37" s="640"/>
      <c r="CY37" s="641"/>
      <c r="CZ37" s="615">
        <v>1.4</v>
      </c>
      <c r="DA37" s="642"/>
      <c r="DB37" s="642"/>
      <c r="DC37" s="645"/>
      <c r="DD37" s="619">
        <v>190354</v>
      </c>
      <c r="DE37" s="640"/>
      <c r="DF37" s="640"/>
      <c r="DG37" s="640"/>
      <c r="DH37" s="640"/>
      <c r="DI37" s="640"/>
      <c r="DJ37" s="640"/>
      <c r="DK37" s="641"/>
      <c r="DL37" s="619">
        <v>190354</v>
      </c>
      <c r="DM37" s="640"/>
      <c r="DN37" s="640"/>
      <c r="DO37" s="640"/>
      <c r="DP37" s="640"/>
      <c r="DQ37" s="640"/>
      <c r="DR37" s="640"/>
      <c r="DS37" s="640"/>
      <c r="DT37" s="640"/>
      <c r="DU37" s="640"/>
      <c r="DV37" s="641"/>
      <c r="DW37" s="615">
        <v>2.4</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679346</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12885</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3963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1229651</v>
      </c>
      <c r="CS38" s="611"/>
      <c r="CT38" s="611"/>
      <c r="CU38" s="611"/>
      <c r="CV38" s="611"/>
      <c r="CW38" s="611"/>
      <c r="CX38" s="611"/>
      <c r="CY38" s="612"/>
      <c r="CZ38" s="615">
        <v>8.9</v>
      </c>
      <c r="DA38" s="642"/>
      <c r="DB38" s="642"/>
      <c r="DC38" s="645"/>
      <c r="DD38" s="619">
        <v>990631</v>
      </c>
      <c r="DE38" s="611"/>
      <c r="DF38" s="611"/>
      <c r="DG38" s="611"/>
      <c r="DH38" s="611"/>
      <c r="DI38" s="611"/>
      <c r="DJ38" s="611"/>
      <c r="DK38" s="612"/>
      <c r="DL38" s="619">
        <v>931314</v>
      </c>
      <c r="DM38" s="611"/>
      <c r="DN38" s="611"/>
      <c r="DO38" s="611"/>
      <c r="DP38" s="611"/>
      <c r="DQ38" s="611"/>
      <c r="DR38" s="611"/>
      <c r="DS38" s="611"/>
      <c r="DT38" s="611"/>
      <c r="DU38" s="611"/>
      <c r="DV38" s="612"/>
      <c r="DW38" s="615">
        <v>11.5</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5900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73833</v>
      </c>
      <c r="CS39" s="640"/>
      <c r="CT39" s="640"/>
      <c r="CU39" s="640"/>
      <c r="CV39" s="640"/>
      <c r="CW39" s="640"/>
      <c r="CX39" s="640"/>
      <c r="CY39" s="641"/>
      <c r="CZ39" s="615">
        <v>0.5</v>
      </c>
      <c r="DA39" s="642"/>
      <c r="DB39" s="642"/>
      <c r="DC39" s="645"/>
      <c r="DD39" s="619">
        <v>55141</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40546</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137101</v>
      </c>
      <c r="CS40" s="611"/>
      <c r="CT40" s="611"/>
      <c r="CU40" s="611"/>
      <c r="CV40" s="611"/>
      <c r="CW40" s="611"/>
      <c r="CX40" s="611"/>
      <c r="CY40" s="612"/>
      <c r="CZ40" s="615">
        <v>1</v>
      </c>
      <c r="DA40" s="642"/>
      <c r="DB40" s="642"/>
      <c r="DC40" s="645"/>
      <c r="DD40" s="619">
        <v>131177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14776222</v>
      </c>
      <c r="S41" s="686"/>
      <c r="T41" s="686"/>
      <c r="U41" s="686"/>
      <c r="V41" s="686"/>
      <c r="W41" s="686"/>
      <c r="X41" s="686"/>
      <c r="Y41" s="687"/>
      <c r="Z41" s="688">
        <v>100</v>
      </c>
      <c r="AA41" s="688"/>
      <c r="AB41" s="688"/>
      <c r="AC41" s="688"/>
      <c r="AD41" s="689">
        <v>8029921</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237347</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992304</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410</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1296690</v>
      </c>
      <c r="CS42" s="640"/>
      <c r="CT42" s="640"/>
      <c r="CU42" s="640"/>
      <c r="CV42" s="640"/>
      <c r="CW42" s="640"/>
      <c r="CX42" s="640"/>
      <c r="CY42" s="641"/>
      <c r="CZ42" s="615">
        <v>9.4</v>
      </c>
      <c r="DA42" s="642"/>
      <c r="DB42" s="642"/>
      <c r="DC42" s="645"/>
      <c r="DD42" s="619">
        <v>386690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42687</v>
      </c>
      <c r="CS43" s="640"/>
      <c r="CT43" s="640"/>
      <c r="CU43" s="640"/>
      <c r="CV43" s="640"/>
      <c r="CW43" s="640"/>
      <c r="CX43" s="640"/>
      <c r="CY43" s="641"/>
      <c r="CZ43" s="615">
        <v>0.3</v>
      </c>
      <c r="DA43" s="642"/>
      <c r="DB43" s="642"/>
      <c r="DC43" s="645"/>
      <c r="DD43" s="619">
        <v>42687</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1296690</v>
      </c>
      <c r="CS44" s="611"/>
      <c r="CT44" s="611"/>
      <c r="CU44" s="611"/>
      <c r="CV44" s="611"/>
      <c r="CW44" s="611"/>
      <c r="CX44" s="611"/>
      <c r="CY44" s="612"/>
      <c r="CZ44" s="615">
        <v>9.4</v>
      </c>
      <c r="DA44" s="616"/>
      <c r="DB44" s="616"/>
      <c r="DC44" s="622"/>
      <c r="DD44" s="619">
        <v>386690</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381946</v>
      </c>
      <c r="CS45" s="640"/>
      <c r="CT45" s="640"/>
      <c r="CU45" s="640"/>
      <c r="CV45" s="640"/>
      <c r="CW45" s="640"/>
      <c r="CX45" s="640"/>
      <c r="CY45" s="641"/>
      <c r="CZ45" s="615">
        <v>2.8</v>
      </c>
      <c r="DA45" s="642"/>
      <c r="DB45" s="642"/>
      <c r="DC45" s="645"/>
      <c r="DD45" s="619">
        <v>82256</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914744</v>
      </c>
      <c r="CS46" s="611"/>
      <c r="CT46" s="611"/>
      <c r="CU46" s="611"/>
      <c r="CV46" s="611"/>
      <c r="CW46" s="611"/>
      <c r="CX46" s="611"/>
      <c r="CY46" s="612"/>
      <c r="CZ46" s="615">
        <v>6.7</v>
      </c>
      <c r="DA46" s="616"/>
      <c r="DB46" s="616"/>
      <c r="DC46" s="622"/>
      <c r="DD46" s="619">
        <v>304434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13744138</v>
      </c>
      <c r="CS49" s="669"/>
      <c r="CT49" s="669"/>
      <c r="CU49" s="669"/>
      <c r="CV49" s="669"/>
      <c r="CW49" s="669"/>
      <c r="CX49" s="669"/>
      <c r="CY49" s="698"/>
      <c r="CZ49" s="690">
        <v>100</v>
      </c>
      <c r="DA49" s="699"/>
      <c r="DB49" s="699"/>
      <c r="DC49" s="700"/>
      <c r="DD49" s="701">
        <v>9627288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MceeeQ1xPeZUejPCP45+yKusmlFzVscm/qO0MprF0AClECHzSTJUoWOVSuIlj0OqlOTcLfekjwliabLjauncA==" saltValue="9r0lXa020K3xctSfimMa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K67" sqref="BK6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14794</v>
      </c>
      <c r="R7" s="740"/>
      <c r="S7" s="740"/>
      <c r="T7" s="740"/>
      <c r="U7" s="740"/>
      <c r="V7" s="740">
        <v>13762</v>
      </c>
      <c r="W7" s="740"/>
      <c r="X7" s="740"/>
      <c r="Y7" s="740"/>
      <c r="Z7" s="740"/>
      <c r="AA7" s="740">
        <v>1032</v>
      </c>
      <c r="AB7" s="740"/>
      <c r="AC7" s="740"/>
      <c r="AD7" s="740"/>
      <c r="AE7" s="741"/>
      <c r="AF7" s="742">
        <v>603</v>
      </c>
      <c r="AG7" s="743"/>
      <c r="AH7" s="743"/>
      <c r="AI7" s="743"/>
      <c r="AJ7" s="744"/>
      <c r="AK7" s="745">
        <v>1259</v>
      </c>
      <c r="AL7" s="746"/>
      <c r="AM7" s="746"/>
      <c r="AN7" s="746"/>
      <c r="AO7" s="746"/>
      <c r="AP7" s="746">
        <v>10775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0</v>
      </c>
      <c r="CI7" s="731"/>
      <c r="CJ7" s="731"/>
      <c r="CK7" s="731"/>
      <c r="CL7" s="732"/>
      <c r="CM7" s="730">
        <v>28</v>
      </c>
      <c r="CN7" s="731"/>
      <c r="CO7" s="731"/>
      <c r="CP7" s="731"/>
      <c r="CQ7" s="732"/>
      <c r="CR7" s="730">
        <v>3</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-18</v>
      </c>
      <c r="R8" s="771"/>
      <c r="S8" s="771"/>
      <c r="T8" s="771"/>
      <c r="U8" s="771"/>
      <c r="V8" s="771">
        <v>-18</v>
      </c>
      <c r="W8" s="771"/>
      <c r="X8" s="771"/>
      <c r="Y8" s="771"/>
      <c r="Z8" s="771"/>
      <c r="AA8" s="771">
        <v>0</v>
      </c>
      <c r="AB8" s="771"/>
      <c r="AC8" s="771"/>
      <c r="AD8" s="771"/>
      <c r="AE8" s="772"/>
      <c r="AF8" s="773" t="s">
        <v>122</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-28</v>
      </c>
      <c r="CI8" s="764"/>
      <c r="CJ8" s="764"/>
      <c r="CK8" s="764"/>
      <c r="CL8" s="765"/>
      <c r="CM8" s="763">
        <v>4248</v>
      </c>
      <c r="CN8" s="764"/>
      <c r="CO8" s="764"/>
      <c r="CP8" s="764"/>
      <c r="CQ8" s="765"/>
      <c r="CR8" s="763">
        <v>2</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0</v>
      </c>
      <c r="CI9" s="764"/>
      <c r="CJ9" s="764"/>
      <c r="CK9" s="764"/>
      <c r="CL9" s="765"/>
      <c r="CM9" s="763">
        <v>33</v>
      </c>
      <c r="CN9" s="764"/>
      <c r="CO9" s="764"/>
      <c r="CP9" s="764"/>
      <c r="CQ9" s="765"/>
      <c r="CR9" s="763">
        <v>1</v>
      </c>
      <c r="CS9" s="764"/>
      <c r="CT9" s="764"/>
      <c r="CU9" s="764"/>
      <c r="CV9" s="765"/>
      <c r="CW9" s="763">
        <v>12</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603</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3508</v>
      </c>
      <c r="R28" s="810"/>
      <c r="S28" s="810"/>
      <c r="T28" s="810"/>
      <c r="U28" s="810"/>
      <c r="V28" s="810">
        <v>3469</v>
      </c>
      <c r="W28" s="810"/>
      <c r="X28" s="810"/>
      <c r="Y28" s="810"/>
      <c r="Z28" s="810"/>
      <c r="AA28" s="810">
        <v>39</v>
      </c>
      <c r="AB28" s="810"/>
      <c r="AC28" s="810"/>
      <c r="AD28" s="810"/>
      <c r="AE28" s="811"/>
      <c r="AF28" s="812">
        <v>39</v>
      </c>
      <c r="AG28" s="810"/>
      <c r="AH28" s="810"/>
      <c r="AI28" s="810"/>
      <c r="AJ28" s="813"/>
      <c r="AK28" s="814">
        <v>373</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3054</v>
      </c>
      <c r="R29" s="771"/>
      <c r="S29" s="771"/>
      <c r="T29" s="771"/>
      <c r="U29" s="771"/>
      <c r="V29" s="771">
        <v>3028</v>
      </c>
      <c r="W29" s="771"/>
      <c r="X29" s="771"/>
      <c r="Y29" s="771"/>
      <c r="Z29" s="771"/>
      <c r="AA29" s="771">
        <v>26</v>
      </c>
      <c r="AB29" s="771"/>
      <c r="AC29" s="771"/>
      <c r="AD29" s="771"/>
      <c r="AE29" s="772"/>
      <c r="AF29" s="773">
        <v>26</v>
      </c>
      <c r="AG29" s="774"/>
      <c r="AH29" s="774"/>
      <c r="AI29" s="774"/>
      <c r="AJ29" s="775"/>
      <c r="AK29" s="821">
        <v>517</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624</v>
      </c>
      <c r="R30" s="771"/>
      <c r="S30" s="771"/>
      <c r="T30" s="771"/>
      <c r="U30" s="771"/>
      <c r="V30" s="771">
        <v>605</v>
      </c>
      <c r="W30" s="771"/>
      <c r="X30" s="771"/>
      <c r="Y30" s="771"/>
      <c r="Z30" s="771"/>
      <c r="AA30" s="771">
        <v>19</v>
      </c>
      <c r="AB30" s="771"/>
      <c r="AC30" s="771"/>
      <c r="AD30" s="771"/>
      <c r="AE30" s="772"/>
      <c r="AF30" s="773">
        <v>19</v>
      </c>
      <c r="AG30" s="774"/>
      <c r="AH30" s="774"/>
      <c r="AI30" s="774"/>
      <c r="AJ30" s="775"/>
      <c r="AK30" s="821">
        <v>112</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675</v>
      </c>
      <c r="R31" s="771"/>
      <c r="S31" s="771"/>
      <c r="T31" s="771"/>
      <c r="U31" s="771"/>
      <c r="V31" s="771">
        <v>564</v>
      </c>
      <c r="W31" s="771"/>
      <c r="X31" s="771"/>
      <c r="Y31" s="771"/>
      <c r="Z31" s="771"/>
      <c r="AA31" s="771">
        <v>111</v>
      </c>
      <c r="AB31" s="771"/>
      <c r="AC31" s="771"/>
      <c r="AD31" s="771"/>
      <c r="AE31" s="772"/>
      <c r="AF31" s="773">
        <v>596</v>
      </c>
      <c r="AG31" s="774"/>
      <c r="AH31" s="774"/>
      <c r="AI31" s="774"/>
      <c r="AJ31" s="775"/>
      <c r="AK31" s="821">
        <v>13</v>
      </c>
      <c r="AL31" s="817"/>
      <c r="AM31" s="817"/>
      <c r="AN31" s="817"/>
      <c r="AO31" s="817"/>
      <c r="AP31" s="817">
        <v>829</v>
      </c>
      <c r="AQ31" s="817"/>
      <c r="AR31" s="817"/>
      <c r="AS31" s="817"/>
      <c r="AT31" s="817"/>
      <c r="AU31" s="817">
        <v>12</v>
      </c>
      <c r="AV31" s="817"/>
      <c r="AW31" s="817"/>
      <c r="AX31" s="817"/>
      <c r="AY31" s="817"/>
      <c r="AZ31" s="818">
        <v>0</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911</v>
      </c>
      <c r="R32" s="771"/>
      <c r="S32" s="771"/>
      <c r="T32" s="771"/>
      <c r="U32" s="771"/>
      <c r="V32" s="771">
        <v>846</v>
      </c>
      <c r="W32" s="771"/>
      <c r="X32" s="771"/>
      <c r="Y32" s="771"/>
      <c r="Z32" s="771"/>
      <c r="AA32" s="771">
        <v>65</v>
      </c>
      <c r="AB32" s="771"/>
      <c r="AC32" s="771"/>
      <c r="AD32" s="771"/>
      <c r="AE32" s="772"/>
      <c r="AF32" s="773">
        <v>91</v>
      </c>
      <c r="AG32" s="774"/>
      <c r="AH32" s="774"/>
      <c r="AI32" s="774"/>
      <c r="AJ32" s="775"/>
      <c r="AK32" s="821">
        <v>457</v>
      </c>
      <c r="AL32" s="817"/>
      <c r="AM32" s="817"/>
      <c r="AN32" s="817"/>
      <c r="AO32" s="817"/>
      <c r="AP32" s="817">
        <v>3841</v>
      </c>
      <c r="AQ32" s="817"/>
      <c r="AR32" s="817"/>
      <c r="AS32" s="817"/>
      <c r="AT32" s="817"/>
      <c r="AU32" s="817">
        <v>2032</v>
      </c>
      <c r="AV32" s="817"/>
      <c r="AW32" s="817"/>
      <c r="AX32" s="817"/>
      <c r="AY32" s="817"/>
      <c r="AZ32" s="818">
        <v>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771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556</v>
      </c>
      <c r="C68" s="857"/>
      <c r="D68" s="857"/>
      <c r="E68" s="857"/>
      <c r="F68" s="857"/>
      <c r="G68" s="857"/>
      <c r="H68" s="857"/>
      <c r="I68" s="857"/>
      <c r="J68" s="857"/>
      <c r="K68" s="857"/>
      <c r="L68" s="857"/>
      <c r="M68" s="857"/>
      <c r="N68" s="857"/>
      <c r="O68" s="857"/>
      <c r="P68" s="858"/>
      <c r="Q68" s="859">
        <v>400</v>
      </c>
      <c r="R68" s="853"/>
      <c r="S68" s="853"/>
      <c r="T68" s="853"/>
      <c r="U68" s="853"/>
      <c r="V68" s="853">
        <v>367</v>
      </c>
      <c r="W68" s="853"/>
      <c r="X68" s="853"/>
      <c r="Y68" s="853"/>
      <c r="Z68" s="853"/>
      <c r="AA68" s="853">
        <v>33</v>
      </c>
      <c r="AB68" s="853"/>
      <c r="AC68" s="853"/>
      <c r="AD68" s="853"/>
      <c r="AE68" s="853"/>
      <c r="AF68" s="853">
        <v>33</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557</v>
      </c>
      <c r="C69" s="861"/>
      <c r="D69" s="861"/>
      <c r="E69" s="861"/>
      <c r="F69" s="861"/>
      <c r="G69" s="861"/>
      <c r="H69" s="861"/>
      <c r="I69" s="861"/>
      <c r="J69" s="861"/>
      <c r="K69" s="861"/>
      <c r="L69" s="861"/>
      <c r="M69" s="861"/>
      <c r="N69" s="861"/>
      <c r="O69" s="861"/>
      <c r="P69" s="862"/>
      <c r="Q69" s="863">
        <v>12127</v>
      </c>
      <c r="R69" s="817"/>
      <c r="S69" s="817"/>
      <c r="T69" s="817"/>
      <c r="U69" s="817"/>
      <c r="V69" s="817">
        <v>11635</v>
      </c>
      <c r="W69" s="817"/>
      <c r="X69" s="817"/>
      <c r="Y69" s="817"/>
      <c r="Z69" s="817"/>
      <c r="AA69" s="817">
        <v>492</v>
      </c>
      <c r="AB69" s="817"/>
      <c r="AC69" s="817"/>
      <c r="AD69" s="817"/>
      <c r="AE69" s="817"/>
      <c r="AF69" s="817">
        <v>492</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558</v>
      </c>
      <c r="C70" s="861"/>
      <c r="D70" s="861"/>
      <c r="E70" s="861"/>
      <c r="F70" s="861"/>
      <c r="G70" s="861"/>
      <c r="H70" s="861"/>
      <c r="I70" s="861"/>
      <c r="J70" s="861"/>
      <c r="K70" s="861"/>
      <c r="L70" s="861"/>
      <c r="M70" s="861"/>
      <c r="N70" s="861"/>
      <c r="O70" s="861"/>
      <c r="P70" s="862"/>
      <c r="Q70" s="863">
        <v>12</v>
      </c>
      <c r="R70" s="817"/>
      <c r="S70" s="817"/>
      <c r="T70" s="817"/>
      <c r="U70" s="817"/>
      <c r="V70" s="817">
        <v>12</v>
      </c>
      <c r="W70" s="817"/>
      <c r="X70" s="817"/>
      <c r="Y70" s="817"/>
      <c r="Z70" s="817"/>
      <c r="AA70" s="817">
        <v>0</v>
      </c>
      <c r="AB70" s="817"/>
      <c r="AC70" s="817"/>
      <c r="AD70" s="817"/>
      <c r="AE70" s="817"/>
      <c r="AF70" s="817">
        <v>0</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559</v>
      </c>
      <c r="C71" s="861"/>
      <c r="D71" s="861"/>
      <c r="E71" s="861"/>
      <c r="F71" s="861"/>
      <c r="G71" s="861"/>
      <c r="H71" s="861"/>
      <c r="I71" s="861"/>
      <c r="J71" s="861"/>
      <c r="K71" s="861"/>
      <c r="L71" s="861"/>
      <c r="M71" s="861"/>
      <c r="N71" s="861"/>
      <c r="O71" s="861"/>
      <c r="P71" s="862"/>
      <c r="Q71" s="863">
        <v>785</v>
      </c>
      <c r="R71" s="817"/>
      <c r="S71" s="817"/>
      <c r="T71" s="817"/>
      <c r="U71" s="817"/>
      <c r="V71" s="817">
        <v>370</v>
      </c>
      <c r="W71" s="817"/>
      <c r="X71" s="817"/>
      <c r="Y71" s="817"/>
      <c r="Z71" s="817"/>
      <c r="AA71" s="817">
        <v>414</v>
      </c>
      <c r="AB71" s="817"/>
      <c r="AC71" s="817"/>
      <c r="AD71" s="817"/>
      <c r="AE71" s="817"/>
      <c r="AF71" s="817">
        <v>414</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560</v>
      </c>
      <c r="C72" s="861"/>
      <c r="D72" s="861"/>
      <c r="E72" s="861"/>
      <c r="F72" s="861"/>
      <c r="G72" s="861"/>
      <c r="H72" s="861"/>
      <c r="I72" s="861"/>
      <c r="J72" s="861"/>
      <c r="K72" s="861"/>
      <c r="L72" s="861"/>
      <c r="M72" s="861"/>
      <c r="N72" s="861"/>
      <c r="O72" s="861"/>
      <c r="P72" s="862"/>
      <c r="Q72" s="863">
        <v>906481</v>
      </c>
      <c r="R72" s="817"/>
      <c r="S72" s="817"/>
      <c r="T72" s="817"/>
      <c r="U72" s="817"/>
      <c r="V72" s="817">
        <v>887687</v>
      </c>
      <c r="W72" s="817"/>
      <c r="X72" s="817"/>
      <c r="Y72" s="817"/>
      <c r="Z72" s="817"/>
      <c r="AA72" s="817">
        <v>18794</v>
      </c>
      <c r="AB72" s="817"/>
      <c r="AC72" s="817"/>
      <c r="AD72" s="817"/>
      <c r="AE72" s="817"/>
      <c r="AF72" s="817">
        <v>18794</v>
      </c>
      <c r="AG72" s="817"/>
      <c r="AH72" s="817"/>
      <c r="AI72" s="817"/>
      <c r="AJ72" s="817"/>
      <c r="AK72" s="817">
        <v>9782</v>
      </c>
      <c r="AL72" s="817"/>
      <c r="AM72" s="817"/>
      <c r="AN72" s="817"/>
      <c r="AO72" s="817"/>
      <c r="AP72" s="817">
        <v>0</v>
      </c>
      <c r="AQ72" s="817"/>
      <c r="AR72" s="817"/>
      <c r="AS72" s="817"/>
      <c r="AT72" s="817"/>
      <c r="AU72" s="817">
        <v>0</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954213</v>
      </c>
      <c r="AB110" s="887"/>
      <c r="AC110" s="887"/>
      <c r="AD110" s="887"/>
      <c r="AE110" s="888"/>
      <c r="AF110" s="889">
        <v>997197</v>
      </c>
      <c r="AG110" s="887"/>
      <c r="AH110" s="887"/>
      <c r="AI110" s="887"/>
      <c r="AJ110" s="888"/>
      <c r="AK110" s="889">
        <v>992289</v>
      </c>
      <c r="AL110" s="887"/>
      <c r="AM110" s="887"/>
      <c r="AN110" s="887"/>
      <c r="AO110" s="888"/>
      <c r="AP110" s="890">
        <v>13.9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11689037</v>
      </c>
      <c r="BR110" s="918"/>
      <c r="BS110" s="918"/>
      <c r="BT110" s="918"/>
      <c r="BU110" s="918"/>
      <c r="BV110" s="918">
        <v>11054417</v>
      </c>
      <c r="BW110" s="918"/>
      <c r="BX110" s="918"/>
      <c r="BY110" s="918"/>
      <c r="BZ110" s="918"/>
      <c r="CA110" s="918">
        <v>10775124</v>
      </c>
      <c r="CB110" s="918"/>
      <c r="CC110" s="918"/>
      <c r="CD110" s="918"/>
      <c r="CE110" s="918"/>
      <c r="CF110" s="931">
        <v>151.19999999999999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2154624</v>
      </c>
      <c r="BR112" s="913"/>
      <c r="BS112" s="913"/>
      <c r="BT112" s="913"/>
      <c r="BU112" s="913"/>
      <c r="BV112" s="913">
        <v>2115275</v>
      </c>
      <c r="BW112" s="913"/>
      <c r="BX112" s="913"/>
      <c r="BY112" s="913"/>
      <c r="BZ112" s="913"/>
      <c r="CA112" s="913">
        <v>2044414</v>
      </c>
      <c r="CB112" s="913"/>
      <c r="CC112" s="913"/>
      <c r="CD112" s="913"/>
      <c r="CE112" s="913"/>
      <c r="CF112" s="907">
        <v>28.7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297847</v>
      </c>
      <c r="AB113" s="925"/>
      <c r="AC113" s="925"/>
      <c r="AD113" s="925"/>
      <c r="AE113" s="926"/>
      <c r="AF113" s="927">
        <v>293465</v>
      </c>
      <c r="AG113" s="925"/>
      <c r="AH113" s="925"/>
      <c r="AI113" s="925"/>
      <c r="AJ113" s="926"/>
      <c r="AK113" s="927">
        <v>299858</v>
      </c>
      <c r="AL113" s="925"/>
      <c r="AM113" s="925"/>
      <c r="AN113" s="925"/>
      <c r="AO113" s="926"/>
      <c r="AP113" s="928">
        <v>4.2</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568455</v>
      </c>
      <c r="BR114" s="913"/>
      <c r="BS114" s="913"/>
      <c r="BT114" s="913"/>
      <c r="BU114" s="913"/>
      <c r="BV114" s="913">
        <v>463973</v>
      </c>
      <c r="BW114" s="913"/>
      <c r="BX114" s="913"/>
      <c r="BY114" s="913"/>
      <c r="BZ114" s="913"/>
      <c r="CA114" s="913">
        <v>329406</v>
      </c>
      <c r="CB114" s="913"/>
      <c r="CC114" s="913"/>
      <c r="CD114" s="913"/>
      <c r="CE114" s="913"/>
      <c r="CF114" s="907">
        <v>4.5999999999999996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1252060</v>
      </c>
      <c r="AB117" s="966"/>
      <c r="AC117" s="966"/>
      <c r="AD117" s="966"/>
      <c r="AE117" s="967"/>
      <c r="AF117" s="968">
        <v>1290662</v>
      </c>
      <c r="AG117" s="966"/>
      <c r="AH117" s="966"/>
      <c r="AI117" s="966"/>
      <c r="AJ117" s="967"/>
      <c r="AK117" s="968">
        <v>1292147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14412116</v>
      </c>
      <c r="BR119" s="987"/>
      <c r="BS119" s="987"/>
      <c r="BT119" s="987"/>
      <c r="BU119" s="987"/>
      <c r="BV119" s="987">
        <v>13633665</v>
      </c>
      <c r="BW119" s="987"/>
      <c r="BX119" s="987"/>
      <c r="BY119" s="987"/>
      <c r="BZ119" s="987"/>
      <c r="CA119" s="987">
        <v>13148944</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7972319</v>
      </c>
      <c r="BR120" s="918"/>
      <c r="BS120" s="918"/>
      <c r="BT120" s="918"/>
      <c r="BU120" s="918"/>
      <c r="BV120" s="918">
        <v>8061381</v>
      </c>
      <c r="BW120" s="918"/>
      <c r="BX120" s="918"/>
      <c r="BY120" s="918"/>
      <c r="BZ120" s="918"/>
      <c r="CA120" s="918">
        <v>7203208</v>
      </c>
      <c r="CB120" s="918"/>
      <c r="CC120" s="918"/>
      <c r="CD120" s="918"/>
      <c r="CE120" s="918"/>
      <c r="CF120" s="931">
        <v>101.1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2140805</v>
      </c>
      <c r="DH120" s="918"/>
      <c r="DI120" s="918"/>
      <c r="DJ120" s="918"/>
      <c r="DK120" s="918"/>
      <c r="DL120" s="918">
        <v>2102562</v>
      </c>
      <c r="DM120" s="918"/>
      <c r="DN120" s="918"/>
      <c r="DO120" s="918"/>
      <c r="DP120" s="918"/>
      <c r="DQ120" s="918">
        <v>2031973</v>
      </c>
      <c r="DR120" s="918"/>
      <c r="DS120" s="918"/>
      <c r="DT120" s="918"/>
      <c r="DU120" s="918"/>
      <c r="DV120" s="919">
        <v>28.5</v>
      </c>
      <c r="DW120" s="919"/>
      <c r="DX120" s="919"/>
      <c r="DY120" s="919"/>
      <c r="DZ120" s="920"/>
    </row>
    <row r="121" spans="1:130" s="212"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1872584</v>
      </c>
      <c r="BR121" s="913"/>
      <c r="BS121" s="913"/>
      <c r="BT121" s="913"/>
      <c r="BU121" s="913"/>
      <c r="BV121" s="913">
        <v>1886547</v>
      </c>
      <c r="BW121" s="913"/>
      <c r="BX121" s="913"/>
      <c r="BY121" s="913"/>
      <c r="BZ121" s="913"/>
      <c r="CA121" s="913">
        <v>1906507</v>
      </c>
      <c r="CB121" s="913"/>
      <c r="CC121" s="913"/>
      <c r="CD121" s="913"/>
      <c r="CE121" s="913"/>
      <c r="CF121" s="907">
        <v>26.7</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13819</v>
      </c>
      <c r="DH121" s="913"/>
      <c r="DI121" s="913"/>
      <c r="DJ121" s="913"/>
      <c r="DK121" s="913"/>
      <c r="DL121" s="913">
        <v>12713</v>
      </c>
      <c r="DM121" s="913"/>
      <c r="DN121" s="913"/>
      <c r="DO121" s="913"/>
      <c r="DP121" s="913"/>
      <c r="DQ121" s="913">
        <v>12441</v>
      </c>
      <c r="DR121" s="913"/>
      <c r="DS121" s="913"/>
      <c r="DT121" s="913"/>
      <c r="DU121" s="913"/>
      <c r="DV121" s="914">
        <v>0.2</v>
      </c>
      <c r="DW121" s="914"/>
      <c r="DX121" s="914"/>
      <c r="DY121" s="914"/>
      <c r="DZ121" s="915"/>
    </row>
    <row r="122" spans="1:130" s="212"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9639792</v>
      </c>
      <c r="BR122" s="987"/>
      <c r="BS122" s="987"/>
      <c r="BT122" s="987"/>
      <c r="BU122" s="987"/>
      <c r="BV122" s="987">
        <v>9032676</v>
      </c>
      <c r="BW122" s="987"/>
      <c r="BX122" s="987"/>
      <c r="BY122" s="987"/>
      <c r="BZ122" s="987"/>
      <c r="CA122" s="987">
        <v>8497951</v>
      </c>
      <c r="CB122" s="987"/>
      <c r="CC122" s="987"/>
      <c r="CD122" s="987"/>
      <c r="CE122" s="987"/>
      <c r="CF122" s="1004">
        <v>119.2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1">
        <v>19484695</v>
      </c>
      <c r="BR123" s="1018"/>
      <c r="BS123" s="1018"/>
      <c r="BT123" s="1018"/>
      <c r="BU123" s="1018"/>
      <c r="BV123" s="1018">
        <v>18980604</v>
      </c>
      <c r="BW123" s="1018"/>
      <c r="BX123" s="1018"/>
      <c r="BY123" s="1018"/>
      <c r="BZ123" s="1018"/>
      <c r="CA123" s="1018">
        <v>17607666</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355831</v>
      </c>
      <c r="AB128" s="1034"/>
      <c r="AC128" s="1034"/>
      <c r="AD128" s="1034"/>
      <c r="AE128" s="1035"/>
      <c r="AF128" s="1036">
        <v>339030</v>
      </c>
      <c r="AG128" s="1034"/>
      <c r="AH128" s="1034"/>
      <c r="AI128" s="1034"/>
      <c r="AJ128" s="1035"/>
      <c r="AK128" s="1036">
        <v>366689</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13.79</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7271654</v>
      </c>
      <c r="AB129" s="946"/>
      <c r="AC129" s="946"/>
      <c r="AD129" s="946"/>
      <c r="AE129" s="947"/>
      <c r="AF129" s="948">
        <v>7465104</v>
      </c>
      <c r="AG129" s="946"/>
      <c r="AH129" s="946"/>
      <c r="AI129" s="946"/>
      <c r="AJ129" s="947"/>
      <c r="AK129" s="948">
        <v>7860856</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18.79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715965</v>
      </c>
      <c r="AB130" s="946"/>
      <c r="AC130" s="946"/>
      <c r="AD130" s="946"/>
      <c r="AE130" s="947"/>
      <c r="AF130" s="948">
        <v>720320</v>
      </c>
      <c r="AG130" s="946"/>
      <c r="AH130" s="946"/>
      <c r="AI130" s="946"/>
      <c r="AJ130" s="947"/>
      <c r="AK130" s="948">
        <v>733617</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2.9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6555689</v>
      </c>
      <c r="AB131" s="973"/>
      <c r="AC131" s="973"/>
      <c r="AD131" s="973"/>
      <c r="AE131" s="974"/>
      <c r="AF131" s="972">
        <v>6744784</v>
      </c>
      <c r="AG131" s="973"/>
      <c r="AH131" s="973"/>
      <c r="AI131" s="973"/>
      <c r="AJ131" s="974"/>
      <c r="AK131" s="972">
        <v>7127239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2.7497338569999998</v>
      </c>
      <c r="AB132" s="1084"/>
      <c r="AC132" s="1084"/>
      <c r="AD132" s="1084"/>
      <c r="AE132" s="1085"/>
      <c r="AF132" s="1086">
        <v>3.4294945549999998</v>
      </c>
      <c r="AG132" s="1084"/>
      <c r="AH132" s="1084"/>
      <c r="AI132" s="1084"/>
      <c r="AJ132" s="1085"/>
      <c r="AK132" s="1086">
        <v>2.6916594210000002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v>
      </c>
      <c r="AB133" s="1067"/>
      <c r="AC133" s="1067"/>
      <c r="AD133" s="1067"/>
      <c r="AE133" s="1068"/>
      <c r="AF133" s="1066">
        <v>2.2000000000000002</v>
      </c>
      <c r="AG133" s="1067"/>
      <c r="AH133" s="1067"/>
      <c r="AI133" s="1067"/>
      <c r="AJ133" s="1068"/>
      <c r="AK133" s="1066">
        <v>2.9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wyQEzeupG8rcquSx54SM0ifeRqAVi1USwEbCS1f8om9RwJ6xAjoB97QyOamXPf/013rEOPVf02i6H5+ZoKOOg==" saltValue="YahKBT5ZdREKkf17mkTG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2" zoomScaleNormal="85" zoomScaleSheetLayoutView="82" workbookViewId="0">
      <selection activeCell="BD25" sqref="BD2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1lkUGlg/HQ7myR1CpkKeUTbCPyhtONF/fPQ3Y/Yt7/8QZ+f24Eo9wRwu+aYEga/EgDOnPkt0fggb9o9SVsmMA==" saltValue="qHIkkFEcNn8DGmkyMuz7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F1" zoomScale="83" zoomScaleNormal="83"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dZzvE6T+3nAuHKLi9/EhTS6CdJr2kW1ohRXXhkrgu/sipAmFE/2FKxvHTAI6q2n0RkChybVNylpqiox+HVTyQ==" saltValue="683uBy17so1lRML3WXDX6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election activeCell="AL29" sqref="AL29"/>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2183774</v>
      </c>
      <c r="AP9" s="262">
        <v>62957</v>
      </c>
      <c r="AQ9" s="263">
        <v>72090</v>
      </c>
      <c r="AR9" s="264">
        <v>-12.7</v>
      </c>
    </row>
    <row r="10" spans="1:46" ht="13.5" customHeight="1" x14ac:dyDescent="0.15">
      <c r="A10" s="247"/>
      <c r="AK10" s="1103" t="s">
        <v>484</v>
      </c>
      <c r="AL10" s="1104"/>
      <c r="AM10" s="1104"/>
      <c r="AN10" s="1105"/>
      <c r="AO10" s="265">
        <v>46671</v>
      </c>
      <c r="AP10" s="265">
        <v>1345</v>
      </c>
      <c r="AQ10" s="266">
        <v>9072</v>
      </c>
      <c r="AR10" s="267">
        <v>-85.2</v>
      </c>
    </row>
    <row r="11" spans="1:46" ht="13.5" customHeight="1" x14ac:dyDescent="0.15">
      <c r="A11" s="247"/>
      <c r="AK11" s="1103" t="s">
        <v>485</v>
      </c>
      <c r="AL11" s="1104"/>
      <c r="AM11" s="1104"/>
      <c r="AN11" s="1105"/>
      <c r="AO11" s="265">
        <v>3320</v>
      </c>
      <c r="AP11" s="265">
        <v>96</v>
      </c>
      <c r="AQ11" s="266">
        <v>383</v>
      </c>
      <c r="AR11" s="267">
        <v>-74.900000000000006</v>
      </c>
    </row>
    <row r="12" spans="1:46" ht="13.5" customHeight="1" x14ac:dyDescent="0.15">
      <c r="A12" s="247"/>
      <c r="AK12" s="1103" t="s">
        <v>486</v>
      </c>
      <c r="AL12" s="1104"/>
      <c r="AM12" s="1104"/>
      <c r="AN12" s="1105"/>
      <c r="AO12" s="265" t="s">
        <v>487</v>
      </c>
      <c r="AP12" s="265" t="s">
        <v>487</v>
      </c>
      <c r="AQ12" s="266">
        <v>26</v>
      </c>
      <c r="AR12" s="267" t="s">
        <v>487</v>
      </c>
    </row>
    <row r="13" spans="1:46" ht="13.5" customHeight="1" x14ac:dyDescent="0.15">
      <c r="A13" s="247"/>
      <c r="AK13" s="1103" t="s">
        <v>488</v>
      </c>
      <c r="AL13" s="1104"/>
      <c r="AM13" s="1104"/>
      <c r="AN13" s="1105"/>
      <c r="AO13" s="265">
        <v>59326</v>
      </c>
      <c r="AP13" s="265">
        <v>1710</v>
      </c>
      <c r="AQ13" s="266">
        <v>2732</v>
      </c>
      <c r="AR13" s="267">
        <v>-37.4</v>
      </c>
    </row>
    <row r="14" spans="1:46" ht="13.5" customHeight="1" x14ac:dyDescent="0.15">
      <c r="A14" s="247"/>
      <c r="AK14" s="1103" t="s">
        <v>489</v>
      </c>
      <c r="AL14" s="1104"/>
      <c r="AM14" s="1104"/>
      <c r="AN14" s="1105"/>
      <c r="AO14" s="265">
        <v>42687</v>
      </c>
      <c r="AP14" s="265">
        <v>1231</v>
      </c>
      <c r="AQ14" s="266">
        <v>1315</v>
      </c>
      <c r="AR14" s="267">
        <v>-6.4</v>
      </c>
    </row>
    <row r="15" spans="1:46" ht="13.5" customHeight="1" x14ac:dyDescent="0.15">
      <c r="A15" s="247"/>
      <c r="AK15" s="1106" t="s">
        <v>490</v>
      </c>
      <c r="AL15" s="1107"/>
      <c r="AM15" s="1107"/>
      <c r="AN15" s="1108"/>
      <c r="AO15" s="265">
        <v>-130027</v>
      </c>
      <c r="AP15" s="265">
        <v>-3749</v>
      </c>
      <c r="AQ15" s="266">
        <v>-4107</v>
      </c>
      <c r="AR15" s="267">
        <v>-8.6999999999999993</v>
      </c>
    </row>
    <row r="16" spans="1:46" x14ac:dyDescent="0.15">
      <c r="A16" s="247"/>
      <c r="AK16" s="1106" t="s">
        <v>177</v>
      </c>
      <c r="AL16" s="1107"/>
      <c r="AM16" s="1107"/>
      <c r="AN16" s="1108"/>
      <c r="AO16" s="265">
        <v>2205751</v>
      </c>
      <c r="AP16" s="265">
        <v>63590</v>
      </c>
      <c r="AQ16" s="266">
        <v>81511</v>
      </c>
      <c r="AR16" s="267">
        <v>-22</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5.48</v>
      </c>
      <c r="AP21" s="278">
        <v>6.74</v>
      </c>
      <c r="AQ21" s="279">
        <v>-1.26</v>
      </c>
      <c r="AS21" s="280"/>
      <c r="AT21" s="276"/>
    </row>
    <row r="22" spans="1:46" s="248" customFormat="1" x14ac:dyDescent="0.15">
      <c r="A22" s="276"/>
      <c r="AK22" s="1109" t="s">
        <v>496</v>
      </c>
      <c r="AL22" s="1110"/>
      <c r="AM22" s="1110"/>
      <c r="AN22" s="1111"/>
      <c r="AO22" s="281">
        <v>97.2</v>
      </c>
      <c r="AP22" s="282">
        <v>97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992289</v>
      </c>
      <c r="AP32" s="291">
        <v>28607</v>
      </c>
      <c r="AQ32" s="292">
        <v>33695</v>
      </c>
      <c r="AR32" s="293">
        <v>-15.1</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t="s">
        <v>487</v>
      </c>
      <c r="AR34" s="293" t="s">
        <v>487</v>
      </c>
    </row>
    <row r="35" spans="1:46" ht="27" customHeight="1" x14ac:dyDescent="0.15">
      <c r="A35" s="247"/>
      <c r="AK35" s="1117" t="s">
        <v>503</v>
      </c>
      <c r="AL35" s="1118"/>
      <c r="AM35" s="1118"/>
      <c r="AN35" s="1119"/>
      <c r="AO35" s="291">
        <v>299858</v>
      </c>
      <c r="AP35" s="291">
        <v>8645</v>
      </c>
      <c r="AQ35" s="292">
        <v>8394</v>
      </c>
      <c r="AR35" s="293">
        <v>3</v>
      </c>
    </row>
    <row r="36" spans="1:46" ht="27" customHeight="1" x14ac:dyDescent="0.15">
      <c r="A36" s="247"/>
      <c r="AK36" s="1117" t="s">
        <v>504</v>
      </c>
      <c r="AL36" s="1118"/>
      <c r="AM36" s="1118"/>
      <c r="AN36" s="1119"/>
      <c r="AO36" s="291" t="s">
        <v>487</v>
      </c>
      <c r="AP36" s="291" t="s">
        <v>487</v>
      </c>
      <c r="AQ36" s="292">
        <v>1998</v>
      </c>
      <c r="AR36" s="293" t="s">
        <v>487</v>
      </c>
    </row>
    <row r="37" spans="1:46" ht="13.5" customHeight="1" x14ac:dyDescent="0.15">
      <c r="A37" s="247"/>
      <c r="AK37" s="1117" t="s">
        <v>505</v>
      </c>
      <c r="AL37" s="1118"/>
      <c r="AM37" s="1118"/>
      <c r="AN37" s="1119"/>
      <c r="AO37" s="291" t="s">
        <v>487</v>
      </c>
      <c r="AP37" s="291" t="s">
        <v>487</v>
      </c>
      <c r="AQ37" s="292">
        <v>1021</v>
      </c>
      <c r="AR37" s="293" t="s">
        <v>487</v>
      </c>
    </row>
    <row r="38" spans="1:46" ht="27" customHeight="1" x14ac:dyDescent="0.15">
      <c r="A38" s="247"/>
      <c r="AK38" s="1120" t="s">
        <v>506</v>
      </c>
      <c r="AL38" s="1121"/>
      <c r="AM38" s="1121"/>
      <c r="AN38" s="1122"/>
      <c r="AO38" s="294" t="s">
        <v>487</v>
      </c>
      <c r="AP38" s="294" t="s">
        <v>487</v>
      </c>
      <c r="AQ38" s="295">
        <v>3</v>
      </c>
      <c r="AR38" s="283" t="s">
        <v>487</v>
      </c>
      <c r="AS38" s="290"/>
    </row>
    <row r="39" spans="1:46" x14ac:dyDescent="0.15">
      <c r="A39" s="247"/>
      <c r="AK39" s="1120" t="s">
        <v>507</v>
      </c>
      <c r="AL39" s="1121"/>
      <c r="AM39" s="1121"/>
      <c r="AN39" s="1122"/>
      <c r="AO39" s="291">
        <v>-366689</v>
      </c>
      <c r="AP39" s="291">
        <v>-10571</v>
      </c>
      <c r="AQ39" s="292">
        <v>-3210</v>
      </c>
      <c r="AR39" s="293">
        <v>229.3</v>
      </c>
      <c r="AS39" s="290"/>
    </row>
    <row r="40" spans="1:46" ht="27" customHeight="1" x14ac:dyDescent="0.15">
      <c r="A40" s="247"/>
      <c r="AK40" s="1117" t="s">
        <v>508</v>
      </c>
      <c r="AL40" s="1118"/>
      <c r="AM40" s="1118"/>
      <c r="AN40" s="1119"/>
      <c r="AO40" s="291">
        <v>-733617</v>
      </c>
      <c r="AP40" s="291">
        <v>-21150</v>
      </c>
      <c r="AQ40" s="292">
        <v>-26336</v>
      </c>
      <c r="AR40" s="293">
        <v>-19.7</v>
      </c>
      <c r="AS40" s="290"/>
    </row>
    <row r="41" spans="1:46" x14ac:dyDescent="0.15">
      <c r="A41" s="247"/>
      <c r="AK41" s="1123" t="s">
        <v>287</v>
      </c>
      <c r="AL41" s="1124"/>
      <c r="AM41" s="1124"/>
      <c r="AN41" s="1125"/>
      <c r="AO41" s="291">
        <v>191841</v>
      </c>
      <c r="AP41" s="291">
        <v>5531</v>
      </c>
      <c r="AQ41" s="292">
        <v>15565</v>
      </c>
      <c r="AR41" s="293">
        <v>-64.5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2783606</v>
      </c>
      <c r="AN51" s="313">
        <v>80191</v>
      </c>
      <c r="AO51" s="314">
        <v>92.9</v>
      </c>
      <c r="AP51" s="315">
        <v>52068</v>
      </c>
      <c r="AQ51" s="316">
        <v>1.6</v>
      </c>
      <c r="AR51" s="317">
        <v>91.3</v>
      </c>
    </row>
    <row r="52" spans="1:44" x14ac:dyDescent="0.15">
      <c r="A52" s="247"/>
      <c r="AK52" s="318"/>
      <c r="AL52" s="319" t="s">
        <v>518</v>
      </c>
      <c r="AM52" s="320">
        <v>2363292</v>
      </c>
      <c r="AN52" s="321">
        <v>68083</v>
      </c>
      <c r="AO52" s="322">
        <v>106.3</v>
      </c>
      <c r="AP52" s="323">
        <v>26936</v>
      </c>
      <c r="AQ52" s="324">
        <v>3.4</v>
      </c>
      <c r="AR52" s="325">
        <v>102.9</v>
      </c>
    </row>
    <row r="53" spans="1:44" x14ac:dyDescent="0.15">
      <c r="A53" s="247"/>
      <c r="AK53" s="303" t="s">
        <v>519</v>
      </c>
      <c r="AL53" s="304"/>
      <c r="AM53" s="312">
        <v>3024154</v>
      </c>
      <c r="AN53" s="313">
        <v>86918</v>
      </c>
      <c r="AO53" s="314">
        <v>8.4</v>
      </c>
      <c r="AP53" s="315">
        <v>47161</v>
      </c>
      <c r="AQ53" s="316">
        <v>-9.4</v>
      </c>
      <c r="AR53" s="317">
        <v>17.8</v>
      </c>
    </row>
    <row r="54" spans="1:44" x14ac:dyDescent="0.15">
      <c r="A54" s="247"/>
      <c r="AK54" s="318"/>
      <c r="AL54" s="319" t="s">
        <v>518</v>
      </c>
      <c r="AM54" s="320">
        <v>1847601</v>
      </c>
      <c r="AN54" s="321">
        <v>53103</v>
      </c>
      <c r="AO54" s="322">
        <v>-22</v>
      </c>
      <c r="AP54" s="323">
        <v>24595</v>
      </c>
      <c r="AQ54" s="324">
        <v>-8.6999999999999993</v>
      </c>
      <c r="AR54" s="325">
        <v>-13.3</v>
      </c>
    </row>
    <row r="55" spans="1:44" x14ac:dyDescent="0.15">
      <c r="A55" s="247"/>
      <c r="AK55" s="303" t="s">
        <v>520</v>
      </c>
      <c r="AL55" s="304"/>
      <c r="AM55" s="312">
        <v>1917196</v>
      </c>
      <c r="AN55" s="313">
        <v>55074</v>
      </c>
      <c r="AO55" s="314">
        <v>-36.6</v>
      </c>
      <c r="AP55" s="315">
        <v>43423</v>
      </c>
      <c r="AQ55" s="316">
        <v>-7.9</v>
      </c>
      <c r="AR55" s="317">
        <v>-28.7</v>
      </c>
    </row>
    <row r="56" spans="1:44" x14ac:dyDescent="0.15">
      <c r="A56" s="247"/>
      <c r="AK56" s="318"/>
      <c r="AL56" s="319" t="s">
        <v>518</v>
      </c>
      <c r="AM56" s="320">
        <v>1114962</v>
      </c>
      <c r="AN56" s="321">
        <v>32029</v>
      </c>
      <c r="AO56" s="322">
        <v>-39.700000000000003</v>
      </c>
      <c r="AP56" s="323">
        <v>22207</v>
      </c>
      <c r="AQ56" s="324">
        <v>-9.6999999999999993</v>
      </c>
      <c r="AR56" s="325">
        <v>-30</v>
      </c>
    </row>
    <row r="57" spans="1:44" x14ac:dyDescent="0.15">
      <c r="A57" s="247"/>
      <c r="AK57" s="303" t="s">
        <v>521</v>
      </c>
      <c r="AL57" s="304"/>
      <c r="AM57" s="312">
        <v>661573</v>
      </c>
      <c r="AN57" s="313">
        <v>18948</v>
      </c>
      <c r="AO57" s="314">
        <v>-65.599999999999994</v>
      </c>
      <c r="AP57" s="315">
        <v>45265</v>
      </c>
      <c r="AQ57" s="316">
        <v>4.2</v>
      </c>
      <c r="AR57" s="317">
        <v>-69.8</v>
      </c>
    </row>
    <row r="58" spans="1:44" x14ac:dyDescent="0.15">
      <c r="A58" s="247"/>
      <c r="AK58" s="318"/>
      <c r="AL58" s="319" t="s">
        <v>518</v>
      </c>
      <c r="AM58" s="320">
        <v>462290</v>
      </c>
      <c r="AN58" s="321">
        <v>13240</v>
      </c>
      <c r="AO58" s="322">
        <v>-58.7</v>
      </c>
      <c r="AP58" s="323">
        <v>22600</v>
      </c>
      <c r="AQ58" s="324">
        <v>1.8</v>
      </c>
      <c r="AR58" s="325">
        <v>-60.5</v>
      </c>
    </row>
    <row r="59" spans="1:44" x14ac:dyDescent="0.15">
      <c r="A59" s="247"/>
      <c r="AK59" s="303" t="s">
        <v>522</v>
      </c>
      <c r="AL59" s="304"/>
      <c r="AM59" s="312">
        <v>1296690</v>
      </c>
      <c r="AN59" s="313">
        <v>37383</v>
      </c>
      <c r="AO59" s="314">
        <v>97.3</v>
      </c>
      <c r="AP59" s="315">
        <v>54621</v>
      </c>
      <c r="AQ59" s="316">
        <v>20.7</v>
      </c>
      <c r="AR59" s="317">
        <v>76.599999999999994</v>
      </c>
    </row>
    <row r="60" spans="1:44" x14ac:dyDescent="0.15">
      <c r="A60" s="247"/>
      <c r="AK60" s="318"/>
      <c r="AL60" s="319" t="s">
        <v>518</v>
      </c>
      <c r="AM60" s="320">
        <v>914744</v>
      </c>
      <c r="AN60" s="321">
        <v>26371</v>
      </c>
      <c r="AO60" s="322">
        <v>99.2</v>
      </c>
      <c r="AP60" s="323">
        <v>30892</v>
      </c>
      <c r="AQ60" s="324">
        <v>36.700000000000003</v>
      </c>
      <c r="AR60" s="325">
        <v>62.5</v>
      </c>
    </row>
    <row r="61" spans="1:44" x14ac:dyDescent="0.15">
      <c r="A61" s="247"/>
      <c r="AK61" s="303" t="s">
        <v>523</v>
      </c>
      <c r="AL61" s="326"/>
      <c r="AM61" s="312">
        <v>1936644</v>
      </c>
      <c r="AN61" s="313">
        <v>55703</v>
      </c>
      <c r="AO61" s="314">
        <v>19.3</v>
      </c>
      <c r="AP61" s="315">
        <v>48508</v>
      </c>
      <c r="AQ61" s="327">
        <v>1.8</v>
      </c>
      <c r="AR61" s="317">
        <v>17.5</v>
      </c>
    </row>
    <row r="62" spans="1:44" x14ac:dyDescent="0.15">
      <c r="A62" s="247"/>
      <c r="AK62" s="318"/>
      <c r="AL62" s="319" t="s">
        <v>518</v>
      </c>
      <c r="AM62" s="320">
        <v>1340578</v>
      </c>
      <c r="AN62" s="321">
        <v>38565</v>
      </c>
      <c r="AO62" s="322">
        <v>17</v>
      </c>
      <c r="AP62" s="323">
        <v>25446</v>
      </c>
      <c r="AQ62" s="324">
        <v>4.7</v>
      </c>
      <c r="AR62" s="325">
        <v>12.3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JFdTGCbkN5vpnjJHxSVl7sMFfOO2iMeSiDN64a35ar3vP0euIrnZL2hUi50a+nZ1a9sJ5CWzrgURmz8vy3pUg==" saltValue="dtou3CgEXoXD9WIBJ1XA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 zoomScaleNormal="100" zoomScaleSheetLayoutView="55" workbookViewId="0">
      <selection activeCell="BI101" sqref="BI10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rKxhmBXQnMyUmIjBXTmMTtFRqC/X/bD2Jr0rMApzGfWeS5beA5pPKkXw4r6tWpPjlTL6D27N3ZSD2M/q2MDKWg==" saltValue="IYFHRv3j3J+GB7ph9mXm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AYvLI1zzW8iJtAJCY1qyg6SWzfcDUTD90xyYUEdLGgNdUVErw7MYdrAu6jFGnhTcSpwTXXPmEd1WNFKunU6I7Q==" saltValue="cT4xH2mK/OQttee+G32l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8" zoomScale="78" zoomScaleNormal="78"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40.28</v>
      </c>
      <c r="G47" s="12">
        <v>50.12</v>
      </c>
      <c r="H47" s="12">
        <v>52.74</v>
      </c>
      <c r="I47" s="12">
        <v>52.67</v>
      </c>
      <c r="J47" s="13">
        <v>43.88</v>
      </c>
    </row>
    <row r="48" spans="2:10" ht="57.75" customHeight="1" x14ac:dyDescent="0.15">
      <c r="B48" s="14"/>
      <c r="C48" s="1128" t="s">
        <v>4</v>
      </c>
      <c r="D48" s="1128"/>
      <c r="E48" s="1129"/>
      <c r="F48" s="15">
        <v>9.8699999999999992</v>
      </c>
      <c r="G48" s="16">
        <v>11.18</v>
      </c>
      <c r="H48" s="16">
        <v>8.44</v>
      </c>
      <c r="I48" s="16">
        <v>7.3</v>
      </c>
      <c r="J48" s="17">
        <v>7.67</v>
      </c>
    </row>
    <row r="49" spans="2:10" ht="57.75" customHeight="1" thickBot="1" x14ac:dyDescent="0.2">
      <c r="B49" s="18"/>
      <c r="C49" s="1130" t="s">
        <v>5</v>
      </c>
      <c r="D49" s="1130"/>
      <c r="E49" s="1131"/>
      <c r="F49" s="19" t="s">
        <v>530</v>
      </c>
      <c r="G49" s="20">
        <v>4.97</v>
      </c>
      <c r="H49" s="20" t="s">
        <v>531</v>
      </c>
      <c r="I49" s="20" t="s">
        <v>532</v>
      </c>
      <c r="J49" s="21" t="s">
        <v>533</v>
      </c>
    </row>
    <row r="50" spans="2:10" x14ac:dyDescent="0.15"/>
  </sheetData>
  <sheetProtection algorithmName="SHA-512" hashValue="gOH1zt9J+Zh+oz7dPb4iM+4HS+w9p0xDw3lS8nY5NF5QejzFSoZluSwJnYrzfFPJ2Dop64zNWaTSyhWw7JHetA==" saltValue="A4GlkNEShNQTGvG+0AJh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早川 くみ子</cp:lastModifiedBy>
  <cp:lastPrinted>2026-03-12T10:48:49Z</cp:lastPrinted>
  <dcterms:created xsi:type="dcterms:W3CDTF">2026-02-26T09:59:28Z</dcterms:created>
  <dcterms:modified xsi:type="dcterms:W3CDTF">2026-03-17T04:35:55Z</dcterms:modified>
  <cp:category/>
</cp:coreProperties>
</file>